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Work\EDDR and RI\2017\GIZ\"/>
    </mc:Choice>
  </mc:AlternateContent>
  <bookViews>
    <workbookView xWindow="930" yWindow="0" windowWidth="14430" windowHeight="6435"/>
  </bookViews>
  <sheets>
    <sheet name="Instruction" sheetId="28" r:id="rId1"/>
    <sheet name="Input Sheet" sheetId="25" r:id="rId2"/>
    <sheet name="Tool" sheetId="1" r:id="rId3"/>
    <sheet name="working sheet" sheetId="18" state="hidden" r:id="rId4"/>
    <sheet name="Exclusion List" sheetId="6" r:id="rId5"/>
    <sheet name="High Category Environment" sheetId="2" r:id="rId6"/>
    <sheet name="High Category Social" sheetId="20" r:id="rId7"/>
    <sheet name="High Category Governance" sheetId="19" r:id="rId8"/>
    <sheet name="Med Category Environment" sheetId="3" r:id="rId9"/>
    <sheet name="Med Category Social" sheetId="21" r:id="rId10"/>
    <sheet name="Med Category Governance" sheetId="22" r:id="rId11"/>
    <sheet name="Low Category Environment" sheetId="4" r:id="rId12"/>
    <sheet name="Low Category Social" sheetId="23" r:id="rId13"/>
    <sheet name="Low Category Governance" sheetId="24" r:id="rId14"/>
    <sheet name="Checklist for Agriculture" sheetId="7" r:id="rId15"/>
    <sheet name="Checklist for Education" sheetId="8" r:id="rId16"/>
    <sheet name="Checklist for healthcare" sheetId="9" r:id="rId17"/>
    <sheet name="Checklist for infrastructure" sheetId="10" r:id="rId18"/>
    <sheet name="Checklist for IT" sheetId="11" r:id="rId19"/>
    <sheet name="Checklist for Motor vehicles" sheetId="12" r:id="rId20"/>
    <sheet name="Checklist for Utilities" sheetId="13" r:id="rId21"/>
    <sheet name="Checklist for telecommunication" sheetId="14" r:id="rId22"/>
    <sheet name="Environment sectors" sheetId="5" state="hidden" r:id="rId23"/>
    <sheet name="Social sectors" sheetId="15" state="hidden" r:id="rId24"/>
    <sheet name="Calculation of governance score" sheetId="26" state="hidden" r:id="rId25"/>
    <sheet name="Important terminologies" sheetId="35" r:id="rId26"/>
    <sheet name="Environmental compliances" sheetId="29" r:id="rId27"/>
    <sheet name="Social Compliances" sheetId="32" r:id="rId28"/>
  </sheets>
  <definedNames>
    <definedName name="_ftn1" localSheetId="23">'Social sectors'!$A$29</definedName>
    <definedName name="_ftn2" localSheetId="5">'High Category Environment'!$A$47</definedName>
    <definedName name="_ftn3" localSheetId="5">'High Category Environment'!$A$48</definedName>
    <definedName name="_ftn4" localSheetId="5">'High Category Environment'!$A$49</definedName>
    <definedName name="_ftn5" localSheetId="5">'High Category Environment'!$A$50</definedName>
    <definedName name="_ftnref1" localSheetId="23">'Social sectors'!$A$26</definedName>
    <definedName name="_ftnref2" localSheetId="5">'High Category Environment'!$B$32</definedName>
    <definedName name="_ftnref3" localSheetId="5">'High Category Environment'!$B$43</definedName>
    <definedName name="_ftnref4" localSheetId="5">'High Category Environment'!#REF!</definedName>
    <definedName name="_ftnref5" localSheetId="5">'High Category Environment'!#REF!</definedName>
    <definedName name="environmentsectors">'Environment sectors'!$A$1:$A$163</definedName>
    <definedName name="Investmentstage">'working sheet'!$A$1:$A$4</definedName>
    <definedName name="OLE_LINK1" localSheetId="5">'High Category Environment'!#REF!</definedName>
    <definedName name="One">'working sheet'!$A$8:$A$17</definedName>
    <definedName name="review">'working sheet'!$A$8:$A$17</definedName>
    <definedName name="Sectors">'Environment sectors'!$A$1:$A$158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32" l="1"/>
  <c r="A11" i="32" s="1"/>
  <c r="A12" i="32" s="1"/>
  <c r="A13" i="32" s="1"/>
  <c r="A14" i="32" s="1"/>
  <c r="A15" i="32" s="1"/>
  <c r="A13" i="35" l="1"/>
  <c r="A14" i="35" s="1"/>
  <c r="A11" i="29" l="1"/>
  <c r="A12" i="29" s="1"/>
  <c r="A10" i="29"/>
  <c r="A5" i="29"/>
  <c r="A6" i="29" s="1"/>
  <c r="A7" i="29" s="1"/>
  <c r="A8" i="29" s="1"/>
  <c r="A9" i="29" s="1"/>
  <c r="A4" i="32" l="1"/>
  <c r="A5" i="32" s="1"/>
  <c r="A6" i="32" s="1"/>
  <c r="A7" i="32" s="1"/>
  <c r="A8" i="32" s="1"/>
  <c r="A9" i="32" s="1"/>
  <c r="A5" i="35" l="1"/>
  <c r="A6" i="35" s="1"/>
  <c r="A7" i="35" s="1"/>
  <c r="A8" i="35" s="1"/>
  <c r="A9" i="35" s="1"/>
  <c r="A10" i="35" s="1"/>
  <c r="A11" i="35" s="1"/>
  <c r="A12" i="35" s="1"/>
  <c r="C20" i="25" l="1"/>
  <c r="C24" i="25" l="1"/>
  <c r="F15" i="25"/>
  <c r="E15" i="26" l="1"/>
  <c r="C23" i="25" l="1"/>
  <c r="D23" i="25" s="1"/>
  <c r="E10" i="1" l="1"/>
  <c r="D12" i="1"/>
  <c r="C25" i="25"/>
  <c r="C30" i="26"/>
  <c r="C29" i="26"/>
  <c r="C28" i="26"/>
  <c r="C27" i="26"/>
  <c r="C26" i="26"/>
  <c r="C25" i="26"/>
  <c r="C24" i="26"/>
  <c r="C23" i="26"/>
  <c r="C22" i="26"/>
  <c r="C21" i="26"/>
  <c r="C20" i="26"/>
  <c r="C19" i="26"/>
  <c r="C18" i="26"/>
  <c r="C17" i="26"/>
  <c r="C16" i="26"/>
  <c r="C15" i="26"/>
  <c r="C14" i="26"/>
  <c r="C13" i="26"/>
  <c r="C12" i="26"/>
  <c r="C11" i="26"/>
  <c r="C10" i="26"/>
  <c r="C9" i="26"/>
  <c r="C8" i="26"/>
  <c r="C7" i="26"/>
  <c r="C6" i="26"/>
  <c r="C5" i="26"/>
  <c r="C4" i="26"/>
  <c r="H32" i="1" l="1"/>
  <c r="H31" i="1"/>
  <c r="H30" i="1"/>
  <c r="G32" i="1"/>
  <c r="G31" i="1"/>
  <c r="G30" i="1"/>
  <c r="F32" i="1"/>
  <c r="F31" i="1"/>
  <c r="F30" i="1"/>
  <c r="E32" i="1"/>
  <c r="E31" i="1"/>
  <c r="E30" i="1"/>
  <c r="H17" i="1" l="1"/>
  <c r="H16" i="1"/>
  <c r="H15" i="1"/>
  <c r="H14" i="1"/>
  <c r="H13" i="1"/>
  <c r="H12" i="1"/>
  <c r="H11" i="1"/>
  <c r="G17" i="1"/>
  <c r="G16" i="1"/>
  <c r="G15" i="1"/>
  <c r="G14" i="1"/>
  <c r="G13" i="1"/>
  <c r="G12" i="1"/>
  <c r="G11" i="1"/>
  <c r="F10" i="1"/>
  <c r="F17" i="1"/>
  <c r="F16" i="1"/>
  <c r="F15" i="1"/>
  <c r="F14" i="1"/>
  <c r="F13" i="1"/>
  <c r="F12" i="1"/>
  <c r="F11" i="1"/>
  <c r="G10" i="1"/>
  <c r="E17" i="1"/>
  <c r="E16" i="1"/>
  <c r="E15" i="1"/>
  <c r="E14" i="1"/>
  <c r="E13" i="1"/>
  <c r="E12" i="1"/>
  <c r="E11" i="1"/>
  <c r="H10" i="1"/>
  <c r="H26" i="1"/>
  <c r="H25" i="1"/>
  <c r="H24" i="1"/>
  <c r="H23" i="1"/>
  <c r="H22" i="1"/>
  <c r="H21" i="1"/>
  <c r="G26" i="1"/>
  <c r="G25" i="1"/>
  <c r="G24" i="1"/>
  <c r="G23" i="1"/>
  <c r="G22" i="1"/>
  <c r="G21" i="1"/>
  <c r="F26" i="1"/>
  <c r="F25" i="1"/>
  <c r="F24" i="1"/>
  <c r="F23" i="1"/>
  <c r="F22" i="1"/>
  <c r="F21" i="1"/>
  <c r="E26" i="1"/>
  <c r="E25" i="1"/>
  <c r="E24" i="1"/>
  <c r="E23" i="1"/>
  <c r="E22" i="1"/>
  <c r="E21" i="1"/>
  <c r="D24" i="25"/>
  <c r="D25" i="1"/>
  <c r="D58" i="1" s="1"/>
  <c r="D21" i="1"/>
  <c r="D54" i="1" s="1"/>
  <c r="D24" i="1"/>
  <c r="D57" i="1" s="1"/>
  <c r="D23" i="1"/>
  <c r="D56" i="1" s="1"/>
  <c r="D26" i="1"/>
  <c r="D59" i="1" s="1"/>
  <c r="D22" i="1"/>
  <c r="D55" i="1" s="1"/>
  <c r="D16" i="1"/>
  <c r="D51" i="1" s="1"/>
  <c r="D47" i="1"/>
  <c r="D15" i="1"/>
  <c r="D50" i="1" s="1"/>
  <c r="D14" i="1"/>
  <c r="D49" i="1" s="1"/>
  <c r="D17" i="1"/>
  <c r="D52" i="1" s="1"/>
  <c r="D13" i="1"/>
  <c r="D48" i="1" s="1"/>
  <c r="D11" i="1"/>
  <c r="D46" i="1" s="1"/>
  <c r="D10" i="1"/>
  <c r="D45" i="1" l="1"/>
  <c r="D27" i="1"/>
  <c r="D28" i="1" s="1"/>
  <c r="D18" i="1"/>
  <c r="D19" i="1" s="1"/>
  <c r="D25" i="25" l="1"/>
  <c r="D32" i="1"/>
  <c r="D63" i="1" s="1"/>
  <c r="D31" i="1"/>
  <c r="D62" i="1" s="1"/>
  <c r="D30" i="1"/>
  <c r="D61" i="1" s="1"/>
  <c r="D33" i="1" l="1"/>
  <c r="D34" i="1" l="1"/>
  <c r="C36" i="1" s="1"/>
  <c r="C37" i="1" s="1"/>
</calcChain>
</file>

<file path=xl/comments1.xml><?xml version="1.0" encoding="utf-8"?>
<comments xmlns="http://schemas.openxmlformats.org/spreadsheetml/2006/main">
  <authors>
    <author>KPMG</author>
  </authors>
  <commentList>
    <comment ref="C37" authorId="0" shapeId="0">
      <text>
        <r>
          <rPr>
            <b/>
            <sz val="9"/>
            <color indexed="81"/>
            <rFont val="Tahoma"/>
            <family val="2"/>
          </rPr>
          <t>KPMG:</t>
        </r>
        <r>
          <rPr>
            <sz val="9"/>
            <color indexed="81"/>
            <rFont val="Tahoma"/>
            <family val="2"/>
          </rPr>
          <t xml:space="preserve">
This is the average ESG score of "ABC" out of 3</t>
        </r>
      </text>
    </comment>
  </commentList>
</comments>
</file>

<file path=xl/sharedStrings.xml><?xml version="1.0" encoding="utf-8"?>
<sst xmlns="http://schemas.openxmlformats.org/spreadsheetml/2006/main" count="2084" uniqueCount="812">
  <si>
    <t>Name of the project</t>
  </si>
  <si>
    <t>Sector</t>
  </si>
  <si>
    <t>Company Name</t>
  </si>
  <si>
    <t>Environment Category</t>
  </si>
  <si>
    <t>Social Category</t>
  </si>
  <si>
    <t>Investment Amount</t>
  </si>
  <si>
    <t>Governance Category</t>
  </si>
  <si>
    <t>Environment</t>
  </si>
  <si>
    <t>Resource Efficiency</t>
  </si>
  <si>
    <t xml:space="preserve">Parameters </t>
  </si>
  <si>
    <t>Minimize impacts and provide fair compensation and livelihood restoration</t>
  </si>
  <si>
    <t>GOVERNANCE</t>
  </si>
  <si>
    <t>Date of Investment:</t>
  </si>
  <si>
    <t>Date of Assessment:</t>
  </si>
  <si>
    <t>Additional Remarks:</t>
  </si>
  <si>
    <t>Name of Assessor:</t>
  </si>
  <si>
    <t>Opportunities</t>
  </si>
  <si>
    <t>Measures Recommended</t>
  </si>
  <si>
    <t>Review Period</t>
  </si>
  <si>
    <t>Support Required from FI</t>
  </si>
  <si>
    <t xml:space="preserve">Financial Implication </t>
  </si>
  <si>
    <t>Implementation Deadline</t>
  </si>
  <si>
    <t>Brief project description:</t>
  </si>
  <si>
    <t>Prepared by:</t>
  </si>
  <si>
    <t>Reviewed by:</t>
  </si>
  <si>
    <t xml:space="preserve">Additional technical assessment involved : </t>
  </si>
  <si>
    <r>
      <t>ÿ</t>
    </r>
    <r>
      <rPr>
        <sz val="7"/>
        <color theme="1"/>
        <rFont val="Times New Roman"/>
        <family val="1"/>
      </rPr>
      <t xml:space="preserve">        </t>
    </r>
    <r>
      <rPr>
        <sz val="10"/>
        <color theme="1"/>
        <rFont val="Arial"/>
        <family val="2"/>
      </rPr>
      <t>Yes</t>
    </r>
  </si>
  <si>
    <r>
      <t>ÿ</t>
    </r>
    <r>
      <rPr>
        <sz val="7"/>
        <color theme="1"/>
        <rFont val="Times New Roman"/>
        <family val="1"/>
      </rPr>
      <t xml:space="preserve">        </t>
    </r>
    <r>
      <rPr>
        <sz val="10"/>
        <color theme="1"/>
        <rFont val="Arial"/>
        <family val="2"/>
      </rPr>
      <t>No</t>
    </r>
  </si>
  <si>
    <r>
      <t xml:space="preserve">If </t>
    </r>
    <r>
      <rPr>
        <b/>
        <i/>
        <sz val="10"/>
        <color theme="1"/>
        <rFont val="Arial"/>
        <family val="2"/>
      </rPr>
      <t>yes</t>
    </r>
    <r>
      <rPr>
        <sz val="10"/>
        <color theme="1"/>
        <rFont val="Arial"/>
        <family val="2"/>
      </rPr>
      <t>, please detail_______________________________</t>
    </r>
  </si>
  <si>
    <t>S. No.</t>
  </si>
  <si>
    <t>Questions</t>
  </si>
  <si>
    <t>Comments</t>
  </si>
  <si>
    <t>Is there any documented evidence of public consultations held with the affected communities?</t>
  </si>
  <si>
    <t>Are the names of promoters and their shareholding patterns disclosed?</t>
  </si>
  <si>
    <t>Fertilizer</t>
  </si>
  <si>
    <t>Copper smelter</t>
  </si>
  <si>
    <t xml:space="preserve">Aluminium smelter </t>
  </si>
  <si>
    <t>Tyres and tubes Vulcanisation / Retreading/ moulding)</t>
  </si>
  <si>
    <t>Paints and varnishes (excluding blending/mixing)</t>
  </si>
  <si>
    <t>Pigments and intermediates</t>
  </si>
  <si>
    <t>Synthetic resins</t>
  </si>
  <si>
    <t>Chemical, petrochemical and electrochemicals including manufacture of acids such as Sulphuric Acid, Nitric Acid, Phosphoric Acid etc.</t>
  </si>
  <si>
    <t>Glue and gelatine</t>
  </si>
  <si>
    <t>Industry or process involving metal treatment or process such as picking, surface coating, paint baking, paint stripping, heat treatment, phosphating or finishing etc.</t>
  </si>
  <si>
    <t>Fermentation industry including manufacture of yeast, beer etc.</t>
  </si>
  <si>
    <t xml:space="preserve">Steel and steel products including coke plants involving use of any of the equipment's such as blast furnaces, open hearth furnance, induction furnance </t>
  </si>
  <si>
    <t>Lime manufacturing</t>
  </si>
  <si>
    <t>Hot Mix plants</t>
  </si>
  <si>
    <t>Flour mills (excluding Domestic Aatta Chakki)</t>
  </si>
  <si>
    <t>Khandsari sugar</t>
  </si>
  <si>
    <t>Pulverizing units</t>
  </si>
  <si>
    <t>Atta-chakkies</t>
  </si>
  <si>
    <t>Steeping and processing of grains</t>
  </si>
  <si>
    <t>Mineralised water</t>
  </si>
  <si>
    <t>Dal mill</t>
  </si>
  <si>
    <t>Bakery products, biscuits confectionery</t>
  </si>
  <si>
    <t>Groundnut decorticating (dry)</t>
  </si>
  <si>
    <t>Supari (Betelnut) and masala grinding</t>
  </si>
  <si>
    <t>Chilling plants and cold storages</t>
  </si>
  <si>
    <t>Tailoring and garment making</t>
  </si>
  <si>
    <t>Cotton and woolen hosiery</t>
  </si>
  <si>
    <t>Apparel making</t>
  </si>
  <si>
    <t>Handloom weaving</t>
  </si>
  <si>
    <t>Shoelace manufacturing</t>
  </si>
  <si>
    <t>Bamboo and cane products (only dry operations)</t>
  </si>
  <si>
    <t>Radio assembling</t>
  </si>
  <si>
    <t>Fountain pens</t>
  </si>
  <si>
    <t>Polythene, plastic and P.V.C. goods through extrusion moulding</t>
  </si>
  <si>
    <t>Rope (cotton and plastic)</t>
  </si>
  <si>
    <t>Carpet weaving</t>
  </si>
  <si>
    <t>Assembly of air coolers, conditioners</t>
  </si>
  <si>
    <t>Assembly of bicycles, baby carriage and other small non-motorised vehicles</t>
  </si>
  <si>
    <t>Electronics equipment (Assembly)</t>
  </si>
  <si>
    <t>Toys</t>
  </si>
  <si>
    <t>Water softening and demineralised plants</t>
  </si>
  <si>
    <t xml:space="preserve">Medical and surgical instruments </t>
  </si>
  <si>
    <t>Pulp &amp; Paper (Paper manufacturing with or without pulping)</t>
  </si>
  <si>
    <t>A</t>
  </si>
  <si>
    <t>B</t>
  </si>
  <si>
    <t>Dyes and Dye-intermediates</t>
  </si>
  <si>
    <t>Oil refinery (Mineral oil or Petro refineries)</t>
  </si>
  <si>
    <t>Petroleum products involving storage, transfer or processing</t>
  </si>
  <si>
    <t>Synthetic fibre including rayon, tyre cord, polyester filament yarn</t>
  </si>
  <si>
    <t>Synthetic detergent and soap</t>
  </si>
  <si>
    <t>Photographic films and chemicals</t>
  </si>
  <si>
    <t>Rubber goods industry</t>
  </si>
  <si>
    <t>Electronic and electrical goods</t>
  </si>
  <si>
    <t>Plastic processed goods</t>
  </si>
  <si>
    <t>Thermometer making</t>
  </si>
  <si>
    <t>Power looms / handlooms (without dyeing &amp; bleaching)</t>
  </si>
  <si>
    <t>Optical frames</t>
  </si>
  <si>
    <t>Block making for printing</t>
  </si>
  <si>
    <t>Paper pins and U-clips</t>
  </si>
  <si>
    <t>Manufacture of steel trunks and suitcases</t>
  </si>
  <si>
    <t>Jobbing and machining</t>
  </si>
  <si>
    <t>Oil ginning/expelling (no hydrogenation/refining)</t>
  </si>
  <si>
    <t>Carpentry (excluding saw mill)</t>
  </si>
  <si>
    <t>Candles</t>
  </si>
  <si>
    <t>Paint (by mixing process only)</t>
  </si>
  <si>
    <t>Assembly of domestic electrical appliances</t>
  </si>
  <si>
    <t>Furniture (wooden and steel)</t>
  </si>
  <si>
    <t>Scientific and mathematical instruments</t>
  </si>
  <si>
    <t>Insulation and other coated papers (Paper or pulp manufacturing excluded)</t>
  </si>
  <si>
    <t>Cardboard or corrugated box and paper products (Paper or pulp manufacturing excluded)</t>
  </si>
  <si>
    <t>Sports goods</t>
  </si>
  <si>
    <t>Musical instruments manufacturing</t>
  </si>
  <si>
    <t>Leather footwear and leather products excluding tanning and hide processing</t>
  </si>
  <si>
    <t>Gold and silver smithy</t>
  </si>
  <si>
    <t>Gold and silver thread zari work</t>
  </si>
  <si>
    <t>Rice mull ors</t>
  </si>
  <si>
    <t>Pharmaceuticals formulation</t>
  </si>
  <si>
    <t>NPK Fertilisers/ Granulation</t>
  </si>
  <si>
    <t>Pesticides/Insecticides/ Fungicides/ Herbicides/ Agro chemical formulation</t>
  </si>
  <si>
    <t>Tyres and tubes vulcanisation, vulcanisation, retreading, moulding</t>
  </si>
  <si>
    <t>Laboratory chemicals involving distillation, purification process</t>
  </si>
  <si>
    <t>Wire drawing (cold process) and bailing straps</t>
  </si>
  <si>
    <t>Surgical and medical products not involving effluent/ e mission generating processes</t>
  </si>
  <si>
    <t>Fish processing</t>
  </si>
  <si>
    <t>Food additives, nutrients and flavours</t>
  </si>
  <si>
    <t>Pulping and fermenting of coffee beans</t>
  </si>
  <si>
    <t>Food including fruits and vegetable processing</t>
  </si>
  <si>
    <t>Malted food</t>
  </si>
  <si>
    <t>Hotels and restaurants</t>
  </si>
  <si>
    <t>Automobile servicing and repairs stations</t>
  </si>
  <si>
    <t>Cotton spinning and weaving</t>
  </si>
  <si>
    <t>Manufacture of mirror from sheet glass and photo framing</t>
  </si>
  <si>
    <t>Lead processing and battery reconditioning &amp; manufacturing including lead smelting</t>
  </si>
  <si>
    <t>Anodizing</t>
  </si>
  <si>
    <t>Potable alcohol (IMFL) by blending or distillation of alcohol</t>
  </si>
  <si>
    <t>Milk processing and dairy products (Integrated Project)</t>
  </si>
  <si>
    <t>Hydrocyanic acid and its derivatives</t>
  </si>
  <si>
    <t>Chlorine, fluorine, bromine, iodine and their compounds</t>
  </si>
  <si>
    <t>Processes involving chlorinated hydrocarbons</t>
  </si>
  <si>
    <t>Fire crackers</t>
  </si>
  <si>
    <t>Phosphorous and its compounds</t>
  </si>
  <si>
    <t>Coke making, coal liquefaction, coal tar distillation or fuel gas making</t>
  </si>
  <si>
    <t>Phosphate rock processing plants</t>
  </si>
  <si>
    <t>Power generating plants (excluding D.G. Sets)</t>
  </si>
  <si>
    <t>Slaughter houses and meat processing units</t>
  </si>
  <si>
    <t>Asbestos and asbestos-based industries</t>
  </si>
  <si>
    <t>Vegetable oils including solvent extracted oils, hydro-generated oils</t>
  </si>
  <si>
    <t>Yarn and textile processing involving scouring, bleaching, dyeing, printing or any effluent/emission generating process</t>
  </si>
  <si>
    <t xml:space="preserve">Date of most recent review: </t>
  </si>
  <si>
    <t>Opportunities:</t>
  </si>
  <si>
    <t>Exclusion List</t>
  </si>
  <si>
    <t>Production or trade in any product or activity deemed illegal under Indian laws or regulations or international conventions and agreements.</t>
  </si>
  <si>
    <t>Production or trade in weapons and munitions. (Except Indian Defence approved projects).</t>
  </si>
  <si>
    <t>Production or trade in alcoholic beverages (excluding beer and wine).</t>
  </si>
  <si>
    <t>Production or trade in tobacco.</t>
  </si>
  <si>
    <t>Gambling, casinos and equivalent enterprises.</t>
  </si>
  <si>
    <t>Trade in wildlife or wildlife products regulated under CITES.</t>
  </si>
  <si>
    <t xml:space="preserve">Production or trade in or use of unbounded asbestos fibres. This does not apply to purchase and use of bonded asbestos cement sheeting where the asbestos content is less than 20%. </t>
  </si>
  <si>
    <t xml:space="preserve">Production or trade in wood or other forestry products other than from sustainably managed forests. </t>
  </si>
  <si>
    <t>Production or trade in products containing PCBs (Polychlorinated Biphenyls).</t>
  </si>
  <si>
    <t>Production or trade in pharmaceuticals subject to international phase outs or bans.</t>
  </si>
  <si>
    <t>Drift net fishing in the marine environment using nets in excess of 2.5 km. in length.</t>
  </si>
  <si>
    <t>Projects involving the commercial manufacturing of ozone-depleting substances (ODS) or the production or use of persistent organic pollutants (POPS) that are banned or scheduled to be phased out of production and use by international agreement during the life of the project.</t>
  </si>
  <si>
    <t>Production or trade in pesticides / herbicides subject to international phase outs or bans as agreed by GOI based on Stockholm convention.</t>
  </si>
  <si>
    <t>Projects located in areas of significant settlement of tribal / indigenous people and adversely affecting the culture, livelihood, and way of life of tribal people.</t>
  </si>
  <si>
    <t>Production or activities involving harmful or exploitative form of child labour or forced labour.</t>
  </si>
  <si>
    <t>Projects located in sensitive ecological areas and world heritage locations.</t>
  </si>
  <si>
    <t>Projects in or impacting areas on the National and United Nations List of National Parks and Protected Areas.</t>
  </si>
  <si>
    <t>Extraction or infrastructure projects in or impacting: protected area Categories I, II, III, and IV (Strict Nature Reserve / Wilderness Areas and National Parks, Natural Monuments and Habitat / Species Management Areas), as defined by the International Union for the Conservation of Nature. Projects in IUCN Categories V (Protected Landscape / Seascape) and VI (Managed Resource Protected Area) must be consistent with IUCN management objectives. Areas protected by the Ramsar Convention are considered within the appropriate IUCN Category to which they are assigned.</t>
  </si>
  <si>
    <t>Production, trade, storage, or transport of significant volumes of hazardous chemicals.</t>
  </si>
  <si>
    <t>Pornography &amp; prostitution.</t>
  </si>
  <si>
    <t>Racist and / or anti – democratic media.</t>
  </si>
  <si>
    <t>S.No</t>
  </si>
  <si>
    <t>Projects that involve conversion or degradation of critical forest areas or related critical natural habitats.</t>
  </si>
  <si>
    <t>ESG Monitoring and Reporting Procedures</t>
  </si>
  <si>
    <t xml:space="preserve">Governance </t>
  </si>
  <si>
    <t>Initial screening to decide "Go or No- Go"</t>
  </si>
  <si>
    <t>S.No.</t>
  </si>
  <si>
    <t>Validity</t>
  </si>
  <si>
    <t>To</t>
  </si>
  <si>
    <t xml:space="preserve">From </t>
  </si>
  <si>
    <t>Date of visit:</t>
  </si>
  <si>
    <t>Industry Sector:</t>
  </si>
  <si>
    <t>Signature:</t>
  </si>
  <si>
    <r>
      <t>·</t>
    </r>
    <r>
      <rPr>
        <sz val="7"/>
        <color theme="1"/>
        <rFont val="Times New Roman"/>
        <family val="1"/>
      </rPr>
      <t xml:space="preserve">       </t>
    </r>
    <r>
      <rPr>
        <sz val="10"/>
        <color theme="1"/>
        <rFont val="Arial"/>
        <family val="2"/>
      </rPr>
      <t>employee benefits and requirements</t>
    </r>
  </si>
  <si>
    <r>
      <t>·</t>
    </r>
    <r>
      <rPr>
        <sz val="7"/>
        <color theme="1"/>
        <rFont val="Times New Roman"/>
        <family val="1"/>
      </rPr>
      <t xml:space="preserve">       </t>
    </r>
    <r>
      <rPr>
        <sz val="10"/>
        <color theme="1"/>
        <rFont val="Arial"/>
        <family val="2"/>
      </rPr>
      <t>retrenchment policy</t>
    </r>
  </si>
  <si>
    <r>
      <t>·</t>
    </r>
    <r>
      <rPr>
        <sz val="7"/>
        <color theme="1"/>
        <rFont val="Times New Roman"/>
        <family val="1"/>
      </rPr>
      <t xml:space="preserve">       </t>
    </r>
    <r>
      <rPr>
        <sz val="10"/>
        <color theme="1"/>
        <rFont val="Arial"/>
        <family val="2"/>
      </rPr>
      <t xml:space="preserve">discrimination of any kind, </t>
    </r>
  </si>
  <si>
    <r>
      <t>·</t>
    </r>
    <r>
      <rPr>
        <sz val="7"/>
        <color theme="1"/>
        <rFont val="Times New Roman"/>
        <family val="1"/>
      </rPr>
      <t xml:space="preserve">       </t>
    </r>
    <r>
      <rPr>
        <sz val="10"/>
        <color theme="1"/>
        <rFont val="Arial"/>
        <family val="2"/>
      </rPr>
      <t>equal opportunities,</t>
    </r>
  </si>
  <si>
    <r>
      <t>·</t>
    </r>
    <r>
      <rPr>
        <sz val="7"/>
        <color theme="1"/>
        <rFont val="Times New Roman"/>
        <family val="1"/>
      </rPr>
      <t xml:space="preserve">       </t>
    </r>
    <r>
      <rPr>
        <sz val="10"/>
        <color theme="1"/>
        <rFont val="Arial"/>
        <family val="2"/>
      </rPr>
      <t>collective bargaining</t>
    </r>
  </si>
  <si>
    <t>Are internal inspections and compliance checks on health and safety conducted on a regular basis?</t>
  </si>
  <si>
    <t>Environment Management Plan</t>
  </si>
  <si>
    <t>Registration under Food Safety and Standards Authority of India (FSSA), 2011</t>
  </si>
  <si>
    <t>Certification of Environment Management System</t>
  </si>
  <si>
    <t>Register of Regulations</t>
  </si>
  <si>
    <t>Disclosure and Reporting</t>
  </si>
  <si>
    <t>Pollution Abatement and Testing</t>
  </si>
  <si>
    <t>Social Policy</t>
  </si>
  <si>
    <t>Monitoring/ Audits</t>
  </si>
  <si>
    <t>Emergency Plans</t>
  </si>
  <si>
    <t>Requirements as per the Framework</t>
  </si>
  <si>
    <t>Key Gaps</t>
  </si>
  <si>
    <t>Rating</t>
  </si>
  <si>
    <t>Mitigation Action</t>
  </si>
  <si>
    <t>Responsibility</t>
  </si>
  <si>
    <t>Budget</t>
  </si>
  <si>
    <t>Rating obtained
(0= unsatisfactory 1=satisfactory, 2= very good, 3 = excellent)</t>
  </si>
  <si>
    <t>Potential Opportunities</t>
  </si>
  <si>
    <t>Timeframe for implementation</t>
  </si>
  <si>
    <t>Large dams and reservoirs</t>
  </si>
  <si>
    <t>Agro-industries (small scale)</t>
  </si>
  <si>
    <t>Renewable energy (except large hydroelectric power projects)</t>
  </si>
  <si>
    <t>Rural water supply and sanitation</t>
  </si>
  <si>
    <t>Manufacture of construction materials</t>
  </si>
  <si>
    <t>Greenfield projects in existing industrial estates</t>
  </si>
  <si>
    <t>Securities underwriters and broker / dealers</t>
  </si>
  <si>
    <t>Life insurance companies</t>
  </si>
  <si>
    <t>Advisory assignments</t>
  </si>
  <si>
    <t>Social</t>
  </si>
  <si>
    <t>(Please mention how often are these conducted in the comments section)</t>
  </si>
  <si>
    <t>(Please mention how often are these trainings conducted in the comments section)</t>
  </si>
  <si>
    <r>
      <t>·</t>
    </r>
    <r>
      <rPr>
        <sz val="7"/>
        <color theme="1"/>
        <rFont val="Times New Roman"/>
        <family val="1"/>
      </rPr>
      <t xml:space="preserve">        </t>
    </r>
    <r>
      <rPr>
        <sz val="10"/>
        <color rgb="FF000000"/>
        <rFont val="Arial"/>
        <family val="2"/>
      </rPr>
      <t>Code of conduct/ Code of ethics</t>
    </r>
  </si>
  <si>
    <r>
      <t>·</t>
    </r>
    <r>
      <rPr>
        <sz val="7"/>
        <color theme="1"/>
        <rFont val="Times New Roman"/>
        <family val="1"/>
      </rPr>
      <t xml:space="preserve">        </t>
    </r>
    <r>
      <rPr>
        <sz val="10"/>
        <color rgb="FF000000"/>
        <rFont val="Arial"/>
        <family val="2"/>
      </rPr>
      <t>Anti-bribery Policy</t>
    </r>
  </si>
  <si>
    <r>
      <t>·</t>
    </r>
    <r>
      <rPr>
        <sz val="7"/>
        <color theme="1"/>
        <rFont val="Times New Roman"/>
        <family val="1"/>
      </rPr>
      <t xml:space="preserve">        </t>
    </r>
    <r>
      <rPr>
        <sz val="10"/>
        <color rgb="FF000000"/>
        <rFont val="Arial"/>
        <family val="2"/>
      </rPr>
      <t>Anti-corruption and anti-money laundering policy</t>
    </r>
  </si>
  <si>
    <r>
      <t>·</t>
    </r>
    <r>
      <rPr>
        <sz val="7"/>
        <color theme="1"/>
        <rFont val="Times New Roman"/>
        <family val="1"/>
      </rPr>
      <t xml:space="preserve">        </t>
    </r>
    <r>
      <rPr>
        <sz val="10"/>
        <color rgb="FF000000"/>
        <rFont val="Arial"/>
        <family val="2"/>
      </rPr>
      <t>Policy towards business integrity</t>
    </r>
  </si>
  <si>
    <r>
      <t>·</t>
    </r>
    <r>
      <rPr>
        <sz val="7"/>
        <color theme="1"/>
        <rFont val="Times New Roman"/>
        <family val="1"/>
      </rPr>
      <t xml:space="preserve">        </t>
    </r>
    <r>
      <rPr>
        <sz val="10"/>
        <color rgb="FF000000"/>
        <rFont val="Arial"/>
        <family val="2"/>
      </rPr>
      <t xml:space="preserve">Policy on internal control </t>
    </r>
  </si>
  <si>
    <r>
      <t>·</t>
    </r>
    <r>
      <rPr>
        <sz val="7"/>
        <color theme="1"/>
        <rFont val="Times New Roman"/>
        <family val="1"/>
      </rPr>
      <t xml:space="preserve">        </t>
    </r>
    <r>
      <rPr>
        <sz val="10"/>
        <color rgb="FF000000"/>
        <rFont val="Arial"/>
        <family val="2"/>
      </rPr>
      <t>Whistle blower policy</t>
    </r>
  </si>
  <si>
    <t>SOCIAL</t>
  </si>
  <si>
    <t>Ensure adequate internal checks for managing risks</t>
  </si>
  <si>
    <t>Promoting a fair and transparent way of doing business</t>
  </si>
  <si>
    <t xml:space="preserve">First </t>
  </si>
  <si>
    <t>Second</t>
  </si>
  <si>
    <t>Third</t>
  </si>
  <si>
    <t>Fourth</t>
  </si>
  <si>
    <t>Fifth</t>
  </si>
  <si>
    <t>Sixth</t>
  </si>
  <si>
    <t>Seventh</t>
  </si>
  <si>
    <t>Eighth</t>
  </si>
  <si>
    <t>Ninth</t>
  </si>
  <si>
    <t>Tenth</t>
  </si>
  <si>
    <t xml:space="preserve">Number of review: </t>
  </si>
  <si>
    <t>Existing</t>
  </si>
  <si>
    <t>Expansion</t>
  </si>
  <si>
    <t>Greenfield</t>
  </si>
  <si>
    <t xml:space="preserve">Greenhouse Gases emissions reduction </t>
  </si>
  <si>
    <t>Ensure good governance practices at the Company</t>
  </si>
  <si>
    <t>Company name:</t>
  </si>
  <si>
    <t>Company Address:</t>
  </si>
  <si>
    <t>1.1 Register of regulations</t>
  </si>
  <si>
    <t>1.1.1</t>
  </si>
  <si>
    <t>Are the legal registers maintained to track records of compliance with all the applicable regulations at the company?</t>
  </si>
  <si>
    <t>1.1.2</t>
  </si>
  <si>
    <t>Has the company received any notice for regulatory non-compliance or violations of norms or conditions? Please provide copies of any such notice received by the company.</t>
  </si>
  <si>
    <t>1.2 Pollution abatement and testing</t>
  </si>
  <si>
    <t>1.2.1</t>
  </si>
  <si>
    <t xml:space="preserve">Does the company generate waste water or other effluents? </t>
  </si>
  <si>
    <t>1.2.2</t>
  </si>
  <si>
    <t>Are these effluents effectively managed through appropriate measures such as installation of effluent treatment plant or a sewage treatment plant?</t>
  </si>
  <si>
    <t>Does the company conduct drinking water test as per IS 10500?</t>
  </si>
  <si>
    <t>1.2.6</t>
  </si>
  <si>
    <t>Does the company have rain water harvesting system?</t>
  </si>
  <si>
    <t>Does the company generate air and noise emissions? If yes please specify the source of emissions? (Such as DG set, etc.)</t>
  </si>
  <si>
    <t>1.3 Resource Efficiency</t>
  </si>
  <si>
    <t>1.3.1</t>
  </si>
  <si>
    <t>Does the company monitor its use of energy and / or natural resources?</t>
  </si>
  <si>
    <t>1.3.2</t>
  </si>
  <si>
    <t>1.4 Greenhouse gas emissions reduction</t>
  </si>
  <si>
    <t>1.4.1</t>
  </si>
  <si>
    <t>Do you monitor and disclose greenhouse gas emissions? If yes, please specify if any international methodology / standard is used.</t>
  </si>
  <si>
    <t>1.4.2</t>
  </si>
  <si>
    <t>Is there a set target and strategy for reduction of GHG emissions?</t>
  </si>
  <si>
    <t>1.4.3</t>
  </si>
  <si>
    <t>Has the company taken measures to reduce / offset greenhouse gas emissions?</t>
  </si>
  <si>
    <t>1.5 Environment Policy</t>
  </si>
  <si>
    <t>1.5.1</t>
  </si>
  <si>
    <t>Does the company have an Environment Policy?</t>
  </si>
  <si>
    <t>1.6 Certification of Environment Management System</t>
  </si>
  <si>
    <t>1.6.1</t>
  </si>
  <si>
    <t>Is there an Environment Management System in the company? Please provide details of certifications and the validity.</t>
  </si>
  <si>
    <t>1.7 Disclosure and Reporting</t>
  </si>
  <si>
    <t>1.7.1</t>
  </si>
  <si>
    <t>1.8.1</t>
  </si>
  <si>
    <t>Is there a dedicated environmental or social management representative / team? If yes, are there clearly defined roles and responsibility of the ESG team?</t>
  </si>
  <si>
    <t>Does the company have an environmental management plan in place?</t>
  </si>
  <si>
    <t>1.1 Social Policy</t>
  </si>
  <si>
    <t xml:space="preserve">Does the company have a human resource policy? Does it cover the following aspects: </t>
  </si>
  <si>
    <r>
      <t>·</t>
    </r>
    <r>
      <rPr>
        <sz val="7"/>
        <color theme="1"/>
        <rFont val="Times New Roman"/>
        <family val="1"/>
      </rPr>
      <t xml:space="preserve">       </t>
    </r>
    <r>
      <rPr>
        <sz val="10"/>
        <color theme="1"/>
        <rFont val="Arial"/>
        <family val="2"/>
      </rPr>
      <t>non- discrimination</t>
    </r>
  </si>
  <si>
    <t>Please provide a copy of the policy.</t>
  </si>
  <si>
    <t xml:space="preserve">Does the HR Policy also cover the contract workforce? </t>
  </si>
  <si>
    <t>1.1.3</t>
  </si>
  <si>
    <t>1.2 Grievance Redressal</t>
  </si>
  <si>
    <t>Does the company have a grievance redressal mechanism in place for the employees to make formal complaints?</t>
  </si>
  <si>
    <t>1.3 Monitoring / Audits</t>
  </si>
  <si>
    <t>Is there an internal ESG audit conducted by the company?</t>
  </si>
  <si>
    <t>Is there an external ESG audit conducted by the company?</t>
  </si>
  <si>
    <t>1.3.3</t>
  </si>
  <si>
    <t>Does the external audit cover the sub-suppliers?</t>
  </si>
  <si>
    <t>1.4 Minimize impacts &amp; provide fair compensation &amp; livelihood restoration</t>
  </si>
  <si>
    <t>Is the company involved in compulsory land acquisition causing displacement of people or communities from private or public lands having negative impacts on livelihoods?</t>
  </si>
  <si>
    <t>During the land acquisition process, were there any local opposition faced by the company?</t>
  </si>
  <si>
    <t>Does the company have a resettlement policy/plan in place, wherever applicable?</t>
  </si>
  <si>
    <t>1.4.4</t>
  </si>
  <si>
    <t>1.4.5</t>
  </si>
  <si>
    <t>Does the company have any community engagement and mitigation programs?</t>
  </si>
  <si>
    <t>1.4.6</t>
  </si>
  <si>
    <t>Are there defined roles and responsibilities to handle community relations within the company?</t>
  </si>
  <si>
    <t>1.4.7</t>
  </si>
  <si>
    <t>Is there a defined community development / benefit programme?</t>
  </si>
  <si>
    <t>1.5 Emergency Plans</t>
  </si>
  <si>
    <t>Does the company have an emergency plan in place for fire evacuation, medical emergency, floods, earthquake, hazardous chemicals etc.?</t>
  </si>
  <si>
    <t>1.5.2</t>
  </si>
  <si>
    <t>Is there a defined frequency to update emergency response plan?</t>
  </si>
  <si>
    <t>Are regular mock fire drills conducted for the identified emergency response plans?</t>
  </si>
  <si>
    <t>1.6 Health and safety policy and training</t>
  </si>
  <si>
    <t>Does the company have a health and safety policy for its employees in place?</t>
  </si>
  <si>
    <t>1.6.2</t>
  </si>
  <si>
    <t xml:space="preserve">Does the company conduct regular trainings on Health and Safety? </t>
  </si>
  <si>
    <t>1.6.3</t>
  </si>
  <si>
    <t>Does the company also check for the health and safety trainings for the contract workforce?</t>
  </si>
  <si>
    <t>1.6.4</t>
  </si>
  <si>
    <t>Does the company have sufficient fire extinguishers and hydrant systems spread across the site?</t>
  </si>
  <si>
    <t>1.6.5</t>
  </si>
  <si>
    <t>1.6.6</t>
  </si>
  <si>
    <t>Does the company undertake external inspections and compliance checks on a regular basis? If yes, provide details</t>
  </si>
  <si>
    <t>1.1 Promote a fair and transparent way of doing business</t>
  </si>
  <si>
    <t>Does the company have an annual report / financial statements?</t>
  </si>
  <si>
    <t>Are all related transactions at the company carried out on an arm’s length basis?</t>
  </si>
  <si>
    <t>Are the names of the Board of Directors (BOD), their roles and compensation disclosed transparently?</t>
  </si>
  <si>
    <t>Are minutes prepared and approved after board meetings? Please provide the last two minutes of meeting.</t>
  </si>
  <si>
    <t>1.1.5</t>
  </si>
  <si>
    <t>1.1.6</t>
  </si>
  <si>
    <t>In case of a single person firm, has the company incorporated effective Business Continuity Management Planning into its policies?</t>
  </si>
  <si>
    <t>1.2 Ensure good governance practices at the company</t>
  </si>
  <si>
    <t>Does the company have  the following policies in place:</t>
  </si>
  <si>
    <t>1.3 Ensure adequate internal checks for managing risks</t>
  </si>
  <si>
    <t>Does the company have adequate internal controls in place? Are these properly documented and periodically reviewed?</t>
  </si>
  <si>
    <t>Has the company taken steps towards more efficient processes and controls or different technologies in its operations? If yes, please list down such measures and steps.</t>
  </si>
  <si>
    <t>Are these emissions effectively managed as per the regulatory requirement? If yes, please provide last ambient air, ambient noise, stack air and equipment noise monitoring report.</t>
  </si>
  <si>
    <t>Are there any ESG disclosures in the public domain? If yes, do you use any international guidelines / standard? [2]</t>
  </si>
  <si>
    <t>Were there any local oppositions during the land acquisition?</t>
  </si>
  <si>
    <t>[2] GRI Sustainability Reporting, Carbon Disclosure Projects, International Finance Corporation etc.</t>
  </si>
  <si>
    <r>
      <t>·</t>
    </r>
    <r>
      <rPr>
        <sz val="7"/>
        <color theme="1"/>
        <rFont val="Times New Roman"/>
        <family val="1"/>
      </rPr>
      <t xml:space="preserve">        </t>
    </r>
    <r>
      <rPr>
        <sz val="10"/>
        <color rgb="FF000000"/>
        <rFont val="Arial"/>
        <family val="2"/>
      </rPr>
      <t>Risk management policy</t>
    </r>
  </si>
  <si>
    <t>Mining and ore-beneficiation</t>
  </si>
  <si>
    <t>Cotton and woollen hosiery</t>
  </si>
  <si>
    <t>Lubricating oils, greases or petroleum - based products</t>
  </si>
  <si>
    <t>Surgical and medical products involving prophylactics and latex</t>
  </si>
  <si>
    <t>Footwear (rubber)</t>
  </si>
  <si>
    <t>Safety documentation under FSSA, 2011</t>
  </si>
  <si>
    <t>Does the company conduct soil quality tests? Please provide a copy of the soil quality test reports / soil health cards.</t>
  </si>
  <si>
    <t xml:space="preserve">Does the company have a certificate from Central Insecticides Board &amp; Registration Committee for use of insecticides under Insecticides Act, 1968? Please provide a copy of the certificate. </t>
  </si>
  <si>
    <t>Does the company undertake any specific procedures for ensuring sanitation and cleanliness of the Company and preventing contamination? Please provide documents.</t>
  </si>
  <si>
    <t>Institute name:</t>
  </si>
  <si>
    <t>Institute Address:</t>
  </si>
  <si>
    <t>Please provide the registration details of all motor vehicles (schools / college buses and vans)</t>
  </si>
  <si>
    <t>Please provide the PUC certificate of the vehicles</t>
  </si>
  <si>
    <t>Please provide a copy of the Health Certificate issued by MCD.</t>
  </si>
  <si>
    <t>Please provide a copy of the hostel License , if applicable</t>
  </si>
  <si>
    <t>Please provide a copy of food license</t>
  </si>
  <si>
    <t>1.6 Health and Safety Policy and Training</t>
  </si>
  <si>
    <t xml:space="preserve">Please provide the medical records for all canteen workers. </t>
  </si>
  <si>
    <t xml:space="preserve">Please provide the canteen / committee records for the last six months. </t>
  </si>
  <si>
    <t>Hospital name:</t>
  </si>
  <si>
    <t>Hospital Address:</t>
  </si>
  <si>
    <t>Has the hospital obtained a license under narcotics and psychotropic substances Rules 1985?</t>
  </si>
  <si>
    <t>Has the hospital obtained atomic energy Regulatory Body approval for radiology / nuclear medicine services under the Atomic Energy Act 1962?</t>
  </si>
  <si>
    <t>Does the hospital comply with the registration and maintenance of registers under Indian Pharmacy Act, 1948?</t>
  </si>
  <si>
    <t>Does the hospital dispose of bio-medical waste in compliance with Standards prescribed in Schedule V of Bio-Medical Waste (Management and Handling) Rules, 1998?</t>
  </si>
  <si>
    <t>Has the hospital obtained approval from Drugs Inspectorate for manufacturing pharmaceutical products, if required?</t>
  </si>
  <si>
    <t>Please provide details/ records of immunization provided for workers involved in handling of bio medical waste.</t>
  </si>
  <si>
    <t xml:space="preserve">Does the hospital have a radiation protection certificate for radiology department including periodic maintenance? </t>
  </si>
  <si>
    <t>Please provide a list of all mercury containing instruments at the hospital.</t>
  </si>
  <si>
    <t>Please provide the records of disposal of mercury.</t>
  </si>
  <si>
    <t>Does the company have clearance from Archaeological Survey of India (ASI), if required?</t>
  </si>
  <si>
    <t>Has the company obtained building permit and completion certificate as per National Building Code, 2005?</t>
  </si>
  <si>
    <t>Has the company filled Form VIII for half yearly batteries waste returns (Battery waste rules, 2002)?</t>
  </si>
  <si>
    <t xml:space="preserve">Does the company have authorization under Town Planning Act? </t>
  </si>
  <si>
    <t>Does the company comply with Building and Other Construction Workers Act 1996 and constitution of state level Workers welfare boards to enforce the rules under the Act and providing social security to the construction workers i.e. regulating their working hours, welfare measures for the workers etc.?</t>
  </si>
  <si>
    <t>Has the company obtained approval from state electricity board for direct power connections?</t>
  </si>
  <si>
    <t>Has the company filled Form II for annual E-waste returns (E--waste Rules, 2011)?</t>
  </si>
  <si>
    <t xml:space="preserve">Does the company comply with all the Developmental regulations(specific for each state)? </t>
  </si>
  <si>
    <t>Is the company registered under the CEA (Safety Requirements for Construction, Operation and Maintenance of Electrical Plant and Electric Lines) Regulations, 2011?</t>
  </si>
  <si>
    <t>Is the company registered under the CEA (measures relating to Safety and Electric Supply) regulations, 2010?</t>
  </si>
  <si>
    <t>Please provide the certificate of insurance of motor vehicles against third party risks (central government and state government)</t>
  </si>
  <si>
    <t>Please provide a copy of the vehicle type approval certificate.</t>
  </si>
  <si>
    <t xml:space="preserve">Please provide a PUC certificate of the vehicle. </t>
  </si>
  <si>
    <t>Please provide a copy of the certificate of fitness, insurance and registration.</t>
  </si>
  <si>
    <t>Is the safety code of practice for use of LPG models verified from a test agency?</t>
  </si>
  <si>
    <t>Does the company have a permit for workers working in hot conditions?</t>
  </si>
  <si>
    <t xml:space="preserve">Please provide maintenance records for all critical site equipment and machines. </t>
  </si>
  <si>
    <t>Does the company have a medical record of all the canteen workers?</t>
  </si>
  <si>
    <t>Are the safety assessment tests conducted at the company for the vehicles?</t>
  </si>
  <si>
    <t>Please provide the approval tests conducted for welders working to approved welding procedures for manufacture of auto components.</t>
  </si>
  <si>
    <t>Does the unit have e-waste authorization under E--waste Rules, 2011?</t>
  </si>
  <si>
    <r>
      <t>Please provide a copy of the Form 8 for half-yearly disposal of the battery (</t>
    </r>
    <r>
      <rPr>
        <sz val="10"/>
        <color rgb="FF000000"/>
        <rFont val="Arial"/>
        <family val="2"/>
      </rPr>
      <t>Batteries (Management &amp; Handling) Rules, 2001)</t>
    </r>
  </si>
  <si>
    <t>Is the unit registered under the CEA (Safety Requirements for Construction, Operation and Maintenance of Electrical Plant and Electric Lines) Regulations, 2011?</t>
  </si>
  <si>
    <t>Is the unit registered under the CEA (measures relating to Safety and Electric Supply) regulations, 2010?</t>
  </si>
  <si>
    <t>1.6 Health and Safety policy and training</t>
  </si>
  <si>
    <t xml:space="preserve">Please provide the maintenance records for all critical site equipment and machines at the company. </t>
  </si>
  <si>
    <t xml:space="preserve">Please provide the employee health monitoring records. </t>
  </si>
  <si>
    <r>
      <t xml:space="preserve">Does the company have </t>
    </r>
    <r>
      <rPr>
        <sz val="10"/>
        <color theme="1"/>
        <rFont val="Arial"/>
        <family val="2"/>
      </rPr>
      <t>Form VIII for half yearly batteries waste returns (Battery waste rules, 2002)?</t>
    </r>
  </si>
  <si>
    <r>
      <t xml:space="preserve">Does the company have </t>
    </r>
    <r>
      <rPr>
        <sz val="10"/>
        <color theme="1"/>
        <rFont val="Arial"/>
        <family val="2"/>
      </rPr>
      <t>Form II for annual E-waste returns (E-waste Rules, 2011)?</t>
    </r>
  </si>
  <si>
    <t>Has the company maintained MSDS sheet for all hazardous chemicals?</t>
  </si>
  <si>
    <t>Does the company monitor EMF (Electromagnetic Frequency) from the tower?</t>
  </si>
  <si>
    <r>
      <t xml:space="preserve">Does the company have any penalties for offences </t>
    </r>
    <r>
      <rPr>
        <sz val="10"/>
        <color theme="1"/>
        <rFont val="Arial"/>
        <family val="2"/>
      </rPr>
      <t xml:space="preserve"> such as cyber-crimes, various e-commerce frauds under Information Technology Act, 2000 which was amended in 2008 (“ITA”)?</t>
    </r>
  </si>
  <si>
    <t>Governance</t>
  </si>
  <si>
    <t>1.8 Environment Management Plan</t>
  </si>
  <si>
    <t>Does the company have mechanisms in place to implement ACCF action plan?</t>
  </si>
  <si>
    <t>Are regular mock drills and trainings (internal / external) conducted based on the identified emergency response plans?</t>
  </si>
  <si>
    <t>Environment Policy and organization structure</t>
  </si>
  <si>
    <t>Grievance Redressal Mechanism</t>
  </si>
  <si>
    <t>Health and Safety Policy and training</t>
  </si>
  <si>
    <r>
      <rPr>
        <b/>
        <u/>
        <sz val="10"/>
        <color rgb="FF242D85"/>
        <rFont val="Arial"/>
        <family val="2"/>
      </rPr>
      <t>ESG Scoring-</t>
    </r>
    <r>
      <rPr>
        <b/>
        <sz val="10"/>
        <color rgb="FF242D85"/>
        <rFont val="Arial"/>
        <family val="2"/>
      </rPr>
      <t xml:space="preserve"> Mid-point and final evaluation report to evaluate the company's performance between unsatisfactory to excellent and enabling a thorough risk assessment based on ESG parameters</t>
    </r>
  </si>
  <si>
    <t xml:space="preserve">This would help answer questions on: </t>
  </si>
  <si>
    <t>Any comments from review conducted:</t>
  </si>
  <si>
    <t>Grievance redressal mechanism</t>
  </si>
  <si>
    <t>Monitoring/ audits</t>
  </si>
  <si>
    <t>Emergency plans</t>
  </si>
  <si>
    <t>Health and safety policy</t>
  </si>
  <si>
    <t>Ensure good governance practices at the company</t>
  </si>
  <si>
    <t>Pollution abatement and testing</t>
  </si>
  <si>
    <t>Resource efficiency</t>
  </si>
  <si>
    <t xml:space="preserve">Greenhouse gases emissions reduction </t>
  </si>
  <si>
    <t>Environment policy and organization structure</t>
  </si>
  <si>
    <t>Disclosure and reporting</t>
  </si>
  <si>
    <t>Environment management plan</t>
  </si>
  <si>
    <t>Apart from the general checklists for Category A, Category B and Category C projects, sector checklists are devised for the 8 identified critical sectors:</t>
  </si>
  <si>
    <t>Total ESG score</t>
  </si>
  <si>
    <t>Average score</t>
  </si>
  <si>
    <t>Average score obtained by the company</t>
  </si>
  <si>
    <t>Total score</t>
  </si>
  <si>
    <t>Please Food quality and testing reports from a National Accreditation Board for Testing and Calibration Laboratories NABL approved laboratory (only for food processing Companies).</t>
  </si>
  <si>
    <t>Description</t>
  </si>
  <si>
    <t>The exclusion applies to businesses majorly engaged in the sale of tobacco, alcoholic beverages or gambling and casinos. This does not apply to project sponsors who are not substantially involved in these activities. "Not substantially involved" means that the activity concerned is ancillary to a project sponsor's primary operations.</t>
  </si>
  <si>
    <t>This does not apply to the purchase of medical equipment, quality control (measurement) equipment and any equipment where the radioactive source to be trivial and / or adequately shielded.</t>
  </si>
  <si>
    <t>This does not apply to purchase and use of bonded asbestos cement sheeting where the asbestos content is less than 20%.</t>
  </si>
  <si>
    <t xml:space="preserve">Safeguarding natural forests should not support conversion, deforestation or degradation of forests through industrial logging, conversion of natural forests to tree plantations or other large-scale agricultural conversion. </t>
  </si>
  <si>
    <t xml:space="preserve">Non-managed forests: Forests which are not "subject to the direct human influence", for example by maintenance or control of the species present. </t>
  </si>
  <si>
    <t>Polychlorinated biphenyls (PCB): They are a group of highly toxic chemicals. PCB can be found in power oil transformers, capacitors and switches manufactured between 1950 and 1985.</t>
  </si>
  <si>
    <t xml:space="preserve">
The by-catch problems caused by drift-net fishing are of particular concern because of the range of species affected, lack of technological or management solutions which might reduce the impacts, and the scale upon which the practice may affect the non-target species. 
</t>
  </si>
  <si>
    <t>The project should not involve any involuntary resettlement i.e. both to physical displacement (relocation or loss of shelter) and economic displacement (loss of assets or resources that could lead to loss of income sources or means of livelihood) as a result of project-related land acquisition and / or restrictions on land use.</t>
  </si>
  <si>
    <t xml:space="preserve">Any act taking the form of social actions, practices or beliefs, or political systems that consider different races to be ranked as inherently superior or inferior to each other should not be promoted. </t>
  </si>
  <si>
    <t xml:space="preserve"> Production or trade in radioactive materials. This does not apply to the purchase of medical equipment, quality control (measurement) equipment and any equipment where the radioactive source to be trivial and / or adequately shielded.</t>
  </si>
  <si>
    <t xml:space="preserve"> Projects requiring compulsory land acquisition causing displacement of people or communities from private or public lands or any negative impacts on livelihoods. </t>
  </si>
  <si>
    <t>Health care</t>
  </si>
  <si>
    <t>Infrastructure</t>
  </si>
  <si>
    <t>Information technology</t>
  </si>
  <si>
    <t>Motor vehicles and transport</t>
  </si>
  <si>
    <t>Utilities</t>
  </si>
  <si>
    <t>Education</t>
  </si>
  <si>
    <t>Agriculture / Food processing</t>
  </si>
  <si>
    <t>Parameters</t>
  </si>
  <si>
    <t>Experience of the promoter</t>
  </si>
  <si>
    <t>Ensuring transparency and disclosure</t>
  </si>
  <si>
    <t>Category obtained</t>
  </si>
  <si>
    <t xml:space="preserve">There is evidence of company’s involvement in controversial or illegal activities (e.g. insider trading, bribery or money laundering and there is evidence that the board is violating its code of ethics) and it has received a litigation notice regarding the same. </t>
  </si>
  <si>
    <t xml:space="preserve">The company has been involved in certain controversial or illegal activities and has taken steps for mitigating any breach in the code of ethics / conduct. </t>
  </si>
  <si>
    <t>There has been no breach of the code of ethics and no illegal incidents related to bribery or corruption have taken place in the recent past</t>
  </si>
  <si>
    <t xml:space="preserve">The experience of the promoter is less than 5 years. </t>
  </si>
  <si>
    <t xml:space="preserve">The experience of the promoter ranges between 5-10 years. </t>
  </si>
  <si>
    <t>The experience of the promoter is 10 years and above.</t>
  </si>
  <si>
    <t>ENVIRONMENTSCORING</t>
  </si>
  <si>
    <t>Points</t>
  </si>
  <si>
    <t>Score</t>
  </si>
  <si>
    <t>Significant measures have been adopted to conserve natural resources. (such as reduction in water consumption quantity, reduction in raw material quantities or change in raw materials by adopting greener products)</t>
  </si>
  <si>
    <t>SOCIAL SCORING</t>
  </si>
  <si>
    <t>There is no grievance redressal mechanism for the employees.</t>
  </si>
  <si>
    <t>There is no distinct redressal mechanism but grievances are addressed through informal systems and channels.</t>
  </si>
  <si>
    <t>A proper grievance redressal system for employees is present, but the grievances are not documented regularly.</t>
  </si>
  <si>
    <t>1.3 Monitoring / audits</t>
  </si>
  <si>
    <t xml:space="preserve">1.4 Minimize impacts and    
      provide fair 
      compensation and 
      livelihood restoration
</t>
  </si>
  <si>
    <t xml:space="preserve">1.6 Health and safety policy 
      and training
</t>
  </si>
  <si>
    <t>The code of ethics is being effectively implemented and the management reports annually on compliance to Board of Directors/ senior management and shareholders.</t>
  </si>
  <si>
    <t xml:space="preserve">No internal checks are carried out by the staff, or, simple internal checks are carried out by staff with other responsibilities.
No dedicated personnel for internal audits. 
</t>
  </si>
  <si>
    <t xml:space="preserve">There is a well-defined internal control system for key areas of operations of the company.
There is staff designated with the responsibility of internal audits.
</t>
  </si>
  <si>
    <t xml:space="preserve">The company board or senior management oversees the internal audit function that is commensurate with the size of the business. 
The internal audit function reports to the Board at least annually.   
</t>
  </si>
  <si>
    <t xml:space="preserve">Independent internal auditor or a CA firm is appointed who reports to the audit committee on an annual basis.
The internal auditors review the risks identified by the company and report to the audit committee on the results based on such risk assessment. 
</t>
  </si>
  <si>
    <t xml:space="preserve">Raw water, waste water, ambient air, stack air, ambient noise and equipment noise testing not carried out by the company.
Pollution prevention measures are not adopted by the company.
No tracking and reporting of hazardous waste as per regulations.
</t>
  </si>
  <si>
    <t>No specific measures have been adopted to conserve natural resources used in company’s operations.</t>
  </si>
  <si>
    <t xml:space="preserve">Few measures have been adopted to conserve natural resources used in company’s operations. </t>
  </si>
  <si>
    <t xml:space="preserve">The company has not monitored GHG.
No efforts have been made to reduce / offset GHG emissions at any stage of project lifecycle.
</t>
  </si>
  <si>
    <t xml:space="preserve">The company monitors GHG emissions.
Long term plans to reduce / offset GHG emissions exist, though no specific targets have been set.
</t>
  </si>
  <si>
    <t xml:space="preserve">There is a broad corporate commitment to environment issues, demonstrated by a corporate policy.
ESG management is a dedicated and independent function but the role and responsibilities are not well defined
</t>
  </si>
  <si>
    <t>The company does not have an environment and social management system.</t>
  </si>
  <si>
    <t>The company does not have an environment and social management system however there are mechanism in place which monitors environment and social risks.</t>
  </si>
  <si>
    <t>No ESG disclosure is done by the company.</t>
  </si>
  <si>
    <t>Environmental Management Plan (EMP) is prepared but not implemented by the company.</t>
  </si>
  <si>
    <t>Environmental Management Plan (EMP) is prepared and partially implemented by company.</t>
  </si>
  <si>
    <t>Environmental Management Plan (EMP) is prepared and completely implemented.</t>
  </si>
  <si>
    <t xml:space="preserve">There is no HR policy available. </t>
  </si>
  <si>
    <t xml:space="preserve">There is an HR policy available, which covers the following:
• employee benefits and requirements
• retrenchment policy
• commitment towards non-tolerance of child labour and forced labour 
But it does not cover or have policies on inclusion, non-discrimination, equal opportunities, provisions for collective bargaining, and provisions for contractors.
</t>
  </si>
  <si>
    <t xml:space="preserve">A robust HR policy, with additional commitments against 
• discrimination of any kind, 
• equal opportunities,
• provisions for employees transferred to remote locations
• Provisions for freedom of collective bargaining
The policy does not cover contractors.
</t>
  </si>
  <si>
    <t xml:space="preserve">A robust HR policy, with additional commitments against 
• discrimination of any kind, 
• equal opportunities,
• provisions for employees transferred to remote locations
• Provisions for freedom of collective bargaining
The policy covers contractors
HR policies and programmes are disclosed and discussed on a regular basis. HR Policy available to all employees.
</t>
  </si>
  <si>
    <t xml:space="preserve">A proper grievance redressal system for employees is present and grievances are documented regularly.
A grievance system exists, which is clearly communicated to all employees. 
The grievance redressal system in place for the customers, local communities, civil society, shareholders, etc.
</t>
  </si>
  <si>
    <t>No internal / external ESG audits carried out by the company.</t>
  </si>
  <si>
    <t xml:space="preserve">Regular ESG internal audits are conducted and at least an annual third party audit is carried out by the company. 
Regular audits are conducted on the suppliers and sub-supplier as well.
</t>
  </si>
  <si>
    <t>The land acquisition process followed by the company is not in line with the applicable laws and regulations.</t>
  </si>
  <si>
    <t>There is no evacuation plan or system in place to control emergency situations within the company.</t>
  </si>
  <si>
    <t xml:space="preserve">Only a fire evacuation plan is maintained and displayed across the company premises.
Mock fire drills are conducted by the company on a periodic basis.
</t>
  </si>
  <si>
    <t xml:space="preserve">An emergency evacuation plan and a disaster management plan for all the identified risks are displayed across the company.
Regular internal trainings are conducted.
</t>
  </si>
  <si>
    <t>GOVERNANCE SCORING</t>
  </si>
  <si>
    <t xml:space="preserve">The company follows the applicable anti-corruption, counter fraud laws, regulations and has a policy around it.
It has or is ready to, formulate and announce anti-corruption, counter-fraud (ACCF) policies (in three months) and a simple ACCF management program (in six months) with a basic compliance mechanism.
</t>
  </si>
  <si>
    <t xml:space="preserve">The company has adopted a code of conduct / code of ethics conforming to business integrity and good governance including a compliance mechanism.
The company adopts mechanism to effectively implement ACCF action plan.
</t>
  </si>
  <si>
    <t>Checklist for Agriculture / Food processing</t>
  </si>
  <si>
    <t>Checklist for Education</t>
  </si>
  <si>
    <t>Checklist for healthcare</t>
  </si>
  <si>
    <t>Checklist for infrastructure</t>
  </si>
  <si>
    <t>Checklist for Information Technology</t>
  </si>
  <si>
    <t>Checklist for Motor vehicles and transport</t>
  </si>
  <si>
    <t>Checklist for Utilities</t>
  </si>
  <si>
    <t>Checklist for telecommunications</t>
  </si>
  <si>
    <r>
      <t xml:space="preserve">CITES (Convention on International Trade in Endangered Species of Wild Fauna and Flora): A list of the species is available from the CITES website at: 
</t>
    </r>
    <r>
      <rPr>
        <u/>
        <sz val="10"/>
        <color theme="1"/>
        <rFont val="Arial"/>
        <family val="2"/>
      </rPr>
      <t>http://www.cites.org/sites/default/files/eng/disc/species_02.10.2013.pdf</t>
    </r>
    <r>
      <rPr>
        <sz val="10"/>
        <color theme="1"/>
        <rFont val="Arial"/>
        <family val="2"/>
      </rPr>
      <t xml:space="preserve">
</t>
    </r>
  </si>
  <si>
    <r>
      <t xml:space="preserve">A list of pharmaceutical products and drugs banned in India by the Ministry of Health and Family Welfare is available on:  
</t>
    </r>
    <r>
      <rPr>
        <u/>
        <sz val="10"/>
        <color theme="1"/>
        <rFont val="Arial"/>
        <family val="2"/>
      </rPr>
      <t>http://www.cdsco.nic.in/writereaddata/drugs%20banned%20in%20the%20country2.pdf</t>
    </r>
    <r>
      <rPr>
        <sz val="10"/>
        <color theme="1"/>
        <rFont val="Arial"/>
        <family val="2"/>
      </rPr>
      <t xml:space="preserve">
</t>
    </r>
  </si>
  <si>
    <r>
      <t xml:space="preserve">As per the Ozone Depleting Substances (Regulations) Rules 2000, there is a regulation on production and consumption of group of ozone depleting substances and is given in Schedule II of the Rules:
</t>
    </r>
    <r>
      <rPr>
        <u/>
        <sz val="10"/>
        <color theme="1"/>
        <rFont val="Arial"/>
        <family val="2"/>
      </rPr>
      <t xml:space="preserve"> http://envfor.nic.in/legis/ods/odssch2.html</t>
    </r>
    <r>
      <rPr>
        <sz val="10"/>
        <color theme="1"/>
        <rFont val="Arial"/>
        <family val="2"/>
      </rPr>
      <t xml:space="preserve">
In addition to limitations on production of ODS, certain limitations are also imposed on export and import of products that contain ODS in India. These limitations are imposed through Ozone Depleting Substances (Regulations and Control) Rules, 2000. A list of products using ODSs that are restricted in foreign trade as per the Ozone Depleting Substances (Regulations and Control) Rules, 2000 are available on:
</t>
    </r>
    <r>
      <rPr>
        <u/>
        <sz val="10"/>
        <color theme="1"/>
        <rFont val="Arial"/>
        <family val="2"/>
      </rPr>
      <t>http://www.ozonecell.com/viewsection.jsp?lang=0&amp;id=0,6,41,47</t>
    </r>
    <r>
      <rPr>
        <sz val="10"/>
        <color theme="1"/>
        <rFont val="Arial"/>
        <family val="2"/>
      </rPr>
      <t xml:space="preserve">
</t>
    </r>
  </si>
  <si>
    <r>
      <t xml:space="preserve">A list of banned and severely restricted pesticides is given on Ministry of Agriculture website under Central Insecticides Board and Registration Committee and can be accessed at: 
</t>
    </r>
    <r>
      <rPr>
        <u/>
        <sz val="10"/>
        <color theme="1"/>
        <rFont val="Arial"/>
        <family val="2"/>
      </rPr>
      <t xml:space="preserve">
http://www.cibrc.nic.in/list_pest_bann.htm</t>
    </r>
    <r>
      <rPr>
        <sz val="10"/>
        <color theme="1"/>
        <rFont val="Arial"/>
        <family val="2"/>
      </rPr>
      <t xml:space="preserve">
</t>
    </r>
  </si>
  <si>
    <r>
      <rPr>
        <b/>
        <sz val="10"/>
        <color theme="1"/>
        <rFont val="Arial"/>
        <family val="2"/>
      </rPr>
      <t>Forced labour</t>
    </r>
    <r>
      <rPr>
        <sz val="10"/>
        <color theme="1"/>
        <rFont val="Arial"/>
        <family val="2"/>
      </rPr>
      <t xml:space="preserve">
Forced labour means all work or service, not voluntarily performed, that is extracted from an individual under threat of force or penalty. The Bonded Labour System (Abolition) Act, 1976 can be accessed at:
</t>
    </r>
    <r>
      <rPr>
        <u/>
        <sz val="10"/>
        <color theme="1"/>
        <rFont val="Arial"/>
        <family val="2"/>
      </rPr>
      <t xml:space="preserve"> http://pblabour.gov.in/pdf/acts_rules/bonded_labour_system_abolition_act_1976.pdf</t>
    </r>
    <r>
      <rPr>
        <sz val="10"/>
        <color theme="1"/>
        <rFont val="Arial"/>
        <family val="2"/>
      </rPr>
      <t xml:space="preserve">
</t>
    </r>
    <r>
      <rPr>
        <b/>
        <sz val="10"/>
        <color theme="1"/>
        <rFont val="Arial"/>
        <family val="2"/>
      </rPr>
      <t>Child labour</t>
    </r>
    <r>
      <rPr>
        <sz val="10"/>
        <color theme="1"/>
        <rFont val="Arial"/>
        <family val="2"/>
      </rPr>
      <t xml:space="preserve">
Child labour means the employment of children that is economically exploitive, or is likely to be hazardous to, or to interfere with, the child's education, or to be harmful to the child's health, or physical, mental, spiritual, moral, or social development. The Child Labour (Prohibition and Regulation) Act, 1986 defines a child as any person who has not completed his fourteen years of age. The Act has a Schedule list that mentions certain occupations and processes, where child labour is prohibited. This can be accessed at:
</t>
    </r>
    <r>
      <rPr>
        <u/>
        <sz val="10"/>
        <color theme="1"/>
        <rFont val="Arial"/>
        <family val="2"/>
      </rPr>
      <t>http://www.cry.org/resources/pdf/Child-Labour-Act-1986.pdf</t>
    </r>
    <r>
      <rPr>
        <sz val="10"/>
        <color theme="1"/>
        <rFont val="Arial"/>
        <family val="2"/>
      </rPr>
      <t xml:space="preserve">
</t>
    </r>
  </si>
  <si>
    <r>
      <t xml:space="preserve">A List of world heritage sites are given on:
</t>
    </r>
    <r>
      <rPr>
        <u/>
        <sz val="10"/>
        <color theme="1"/>
        <rFont val="Arial"/>
        <family val="2"/>
      </rPr>
      <t xml:space="preserve">
http://whc.unesco.org/en/statesparties/in </t>
    </r>
    <r>
      <rPr>
        <sz val="10"/>
        <color theme="1"/>
        <rFont val="Arial"/>
        <family val="2"/>
      </rPr>
      <t xml:space="preserve">
</t>
    </r>
  </si>
  <si>
    <r>
      <t xml:space="preserve">The list of National Parks and Protected Areas is given on:
</t>
    </r>
    <r>
      <rPr>
        <u/>
        <sz val="10"/>
        <color theme="1"/>
        <rFont val="Arial"/>
        <family val="2"/>
      </rPr>
      <t>http://www.moef.nic.in/downloads/public-information/protected-area-network.pdf</t>
    </r>
    <r>
      <rPr>
        <sz val="10"/>
        <color theme="1"/>
        <rFont val="Arial"/>
        <family val="2"/>
      </rPr>
      <t xml:space="preserve">
</t>
    </r>
  </si>
  <si>
    <r>
      <t xml:space="preserve">Projects in IUCN Categories V (Protected Landscape / Seascape) and VI (Managed Resource Protected Area) must be consistent with IUCN management objectives. Areas protected by the Ramsar Convention are considered within the appropriate IUCN Category to which they are assigned:
</t>
    </r>
    <r>
      <rPr>
        <u/>
        <sz val="10"/>
        <color theme="1"/>
        <rFont val="Arial"/>
        <family val="2"/>
      </rPr>
      <t>http://www.iucn.org/about/work/programmes/gpap_home/gpap_quality/gpap_pacategories/</t>
    </r>
    <r>
      <rPr>
        <sz val="10"/>
        <color theme="1"/>
        <rFont val="Arial"/>
        <family val="2"/>
      </rPr>
      <t xml:space="preserve">
</t>
    </r>
  </si>
  <si>
    <r>
      <t xml:space="preserve">
As per the “Manufacture, Storage and Import of Hazardous Chemical Rules, 1989, are specified in the Act and is accessible on : 
</t>
    </r>
    <r>
      <rPr>
        <u/>
        <sz val="10"/>
        <color theme="1"/>
        <rFont val="Arial"/>
        <family val="2"/>
      </rPr>
      <t>http://envfor.nic.in/legis/hsm/hsm2.html</t>
    </r>
    <r>
      <rPr>
        <sz val="10"/>
        <color theme="1"/>
        <rFont val="Arial"/>
        <family val="2"/>
      </rPr>
      <t xml:space="preserve">
</t>
    </r>
  </si>
  <si>
    <t>From</t>
  </si>
  <si>
    <t>     No</t>
  </si>
  <si>
    <t>     Yes</t>
  </si>
  <si>
    <t>Category A= 3 points, Category B= 2 points, Category C= 1 point</t>
  </si>
  <si>
    <t>Combination</t>
  </si>
  <si>
    <t>Score obtained</t>
  </si>
  <si>
    <t>Final categorization for governance</t>
  </si>
  <si>
    <t>Score between 7 to 9</t>
  </si>
  <si>
    <t>Category</t>
  </si>
  <si>
    <t xml:space="preserve">C </t>
  </si>
  <si>
    <t>Score between 0 to 4.9</t>
  </si>
  <si>
    <t>Score between 5 to 6.9</t>
  </si>
  <si>
    <t>Categorization of the company as per Environment, social and governance parameters:</t>
  </si>
  <si>
    <t>Risks identified</t>
  </si>
  <si>
    <t>Risks Identified</t>
  </si>
  <si>
    <t>ESG Toolkit</t>
  </si>
  <si>
    <t>How should the toolkit be used?</t>
  </si>
  <si>
    <t>=&gt;</t>
  </si>
  <si>
    <t xml:space="preserve">Users should follow these steps to use the toolkit:
</t>
  </si>
  <si>
    <t xml:space="preserve">An ESG opportunity report is also incorporated in the worksheet "Tool", which would enlist the scope of opportunities for improvement in terms of the investee company’s ESG performance. These could include factors like energy efficiency, reduction in resource (water/ raw material) use, technical up-gradation, etc.
</t>
  </si>
  <si>
    <t xml:space="preserve">The user will have to populate details in this table. The major elements of the table are as follows: 
• Key gaps identified; 
• Rating provided (as per the rating obtained in step 3)
• Mitigation actions or recommendations;
• Responsibility (of Investee or Associate Party or Contractor);
• Deadline for completion and implementation of the corrective actions;
• Budget or cost for corrective actions
</t>
  </si>
  <si>
    <t>The user must enter the Company name, name of the project and the investment amount in the "Input sheet" worksheet.</t>
  </si>
  <si>
    <t xml:space="preserve">The sector to which the Company belongs, must be entered using the drop down menu in the "Input Sheet" in the column "Sector".
</t>
  </si>
  <si>
    <t xml:space="preserve">The ESG monitoring and reporting format is given in the worksheet "Tool". While the due diligence checklist and ESG rating system will help in laying down the ESG considerations required at the investment decision stage and the due diligence phase, the monitoring and reporting format will help in depicting the process of monitoring, recording and managing the ESG performance of the investee company through requisite formats. 
</t>
  </si>
  <si>
    <r>
      <rPr>
        <b/>
        <sz val="11"/>
        <color theme="1"/>
        <rFont val="Arial"/>
        <family val="2"/>
      </rPr>
      <t>Objective of the toolkit:</t>
    </r>
    <r>
      <rPr>
        <sz val="11"/>
        <color theme="1"/>
        <rFont val="Arial"/>
        <family val="2"/>
      </rPr>
      <t xml:space="preserve">  This toolkit is intended to enable the Banks / Financial Institutions (FIs) to identify and assess potential Environment, Social and Governance (ESG) risks and opportunities in their investments</t>
    </r>
  </si>
  <si>
    <t xml:space="preserve">
The user should check that the investment does not fall under any of the activities listed under the Exclusion list. The complete Exclusion list can be accessed in the worksheet "Exclusion list".
</t>
  </si>
  <si>
    <t xml:space="preserve">The "Link" next to the environment, social and governance categorization would direct the user to the corresponding category due diligence checklist. This checklist will help investigate the potential investment’s financial, environmental, social and governance performance, which will be the basis for the investment decision.
Example: If a sector "Glue and Gelatine" is entered in the sector column, the Link will direct the user to the Category A checklist for Environment,  Category B for social and Category for governance will depend on the additional information user provides (as mentioned in pt. 4). 
</t>
  </si>
  <si>
    <t xml:space="preserve">All the checklists have a scoring table. The user should fill in scores ranging from 0 to 3 based on the due diligence as per the checklist. This will help in assessing, rating a company and aiding the user to continuously monitor the performance through out the investment period. The risks identified at each of the stages may also be mentioned so as to have a thorough analysis of the investee company.
</t>
  </si>
  <si>
    <t xml:space="preserve">These scores will be automatically calculated in the worksheet "Tool" along with the risks identified in the due diligence checklist worksheet. This will help the user assess the performance of the Company based on the scores obtained.
For example: A rating of 0 indicates incomplete or no compliance with the applicable local laws and regulations, and hence indicates an ESG risk and potential adverse impact of very high magnitude. A rating 1 would ideally be obtained by a company which is taking up ESG initiatives, but only to meet regulatory requirements. Ratings 2 is obtained by the company meeting ESG requirement beyond compliance and Rating 3 represent a company which has taken ESG measures beyond compliance and meets international  / global best practices. 
</t>
  </si>
  <si>
    <t>Calculation of governance score of the company</t>
  </si>
  <si>
    <t>Go</t>
  </si>
  <si>
    <t>No-Go</t>
  </si>
  <si>
    <t>How complete and comprehensive is the ESG disclosure of the company
Where does the company rank vis-à-vis its peer on ESG disclosure
What key material indicators are not being addressed by the companies
What are the outstanding metrics in which the company has been able to benchmark the level of material disclosure</t>
  </si>
  <si>
    <t>Does the company generate air and noise emissions? If yes please specify the source of emissions? (such as DG set, etc.)</t>
  </si>
  <si>
    <t>Telecommunications</t>
  </si>
  <si>
    <t>Rice millers</t>
  </si>
  <si>
    <t>Chemical, petrochemical and electrochemical including manufacture of acids such as Sulphuric Acid, Nitric Acid, Phosphoric Acid etc.</t>
  </si>
  <si>
    <t xml:space="preserve">Steel and steel products including coke plants involving use of any of the equipment's such as blast furnaces, open hearth furnace, induction furnace </t>
  </si>
  <si>
    <t>Tyres and tubes Vulcanisation / Re-treading/ moulding)</t>
  </si>
  <si>
    <t>Tyres and tubes vulcanisation, vulcanisation, re-treading, moulding</t>
  </si>
  <si>
    <r>
      <t>·</t>
    </r>
    <r>
      <rPr>
        <sz val="7"/>
        <color theme="1"/>
        <rFont val="Times New Roman"/>
        <family val="1"/>
      </rPr>
      <t xml:space="preserve">        </t>
    </r>
    <r>
      <rPr>
        <sz val="10"/>
        <color rgb="FF000000"/>
        <rFont val="Arial"/>
        <family val="2"/>
      </rPr>
      <t>Anti-corruption and anti-money laundering 
     policy</t>
    </r>
  </si>
  <si>
    <r>
      <t>·</t>
    </r>
    <r>
      <rPr>
        <sz val="7"/>
        <color theme="1"/>
        <rFont val="Times New Roman"/>
        <family val="1"/>
      </rPr>
      <t xml:space="preserve">       </t>
    </r>
    <r>
      <rPr>
        <sz val="10"/>
        <color theme="1"/>
        <rFont val="Arial"/>
        <family val="2"/>
      </rPr>
      <t>provisions for employees transferred to 
     remote locations</t>
    </r>
  </si>
  <si>
    <t>NA</t>
  </si>
  <si>
    <t>No</t>
  </si>
  <si>
    <t>Yes</t>
  </si>
  <si>
    <t>HR policy</t>
  </si>
  <si>
    <t>Answers</t>
  </si>
  <si>
    <t>* R: Regulatory questions as per Indian law</t>
  </si>
  <si>
    <t>R 1</t>
  </si>
  <si>
    <t>R 1.1.1</t>
  </si>
  <si>
    <t>R 1.1.2</t>
  </si>
  <si>
    <t>R 1.2.1</t>
  </si>
  <si>
    <t>R 1.2.2</t>
  </si>
  <si>
    <t>R 1.2.3</t>
  </si>
  <si>
    <t>R 1.2.4</t>
  </si>
  <si>
    <t>R 1.2.8</t>
  </si>
  <si>
    <t>R 1.8.1</t>
  </si>
  <si>
    <t>High</t>
  </si>
  <si>
    <t>Medium</t>
  </si>
  <si>
    <t>Low</t>
  </si>
  <si>
    <t>Thermal power plants</t>
  </si>
  <si>
    <t>Cement</t>
  </si>
  <si>
    <t>Petrochemicals (Manufacture of and not merely use of as raw material)</t>
  </si>
  <si>
    <t>Tanneries</t>
  </si>
  <si>
    <t>Pesticides (Technical) (excluding formulation)</t>
  </si>
  <si>
    <t>Synthetic rubber</t>
  </si>
  <si>
    <t xml:space="preserve">Glass and fibre glass production and processing </t>
  </si>
  <si>
    <t>Industrial carbon including electrodes and graphite blocks, activated carbon, carbon black etc.</t>
  </si>
  <si>
    <t>Industry or process involving electroplating operations</t>
  </si>
  <si>
    <t>Incineration plants</t>
  </si>
  <si>
    <t>Tobacco products including cigarettes and tobacco processing</t>
  </si>
  <si>
    <t>Explosives including detonators, fuses etc.</t>
  </si>
  <si>
    <t>Industry or process involving foundry operations</t>
  </si>
  <si>
    <t>Ceramic/ refractories</t>
  </si>
  <si>
    <t>Agro-industries (large-scale) that involve use of pesticides and herbicides</t>
  </si>
  <si>
    <t>Stone crushers</t>
  </si>
  <si>
    <t>Printing press</t>
  </si>
  <si>
    <t>Sugar (excluding Khandsari)</t>
  </si>
  <si>
    <t>Chlor alkali</t>
  </si>
  <si>
    <t>Chlorates, perchlorates and peroxides</t>
  </si>
  <si>
    <t>Dry coat processing/ Mineral processing industries like ore sintering, palletisation, etc.</t>
  </si>
  <si>
    <t>Hospitals</t>
  </si>
  <si>
    <t>Non-alcoholic beverages (soft drinks)</t>
  </si>
  <si>
    <t>Fragrances and industrial perfumes</t>
  </si>
  <si>
    <t>Aquaculture</t>
  </si>
  <si>
    <t>Wasting of used sand by hydraulic discharge</t>
  </si>
  <si>
    <t>Ice-cream or Ice-making</t>
  </si>
  <si>
    <t>Garments stitching, tailoring</t>
  </si>
  <si>
    <t>Distilleries including Fermentation industry</t>
  </si>
  <si>
    <t>Pharmaceuticals (Basic) (excluding formulation)</t>
  </si>
  <si>
    <t>Industrial or inorganic gases</t>
  </si>
  <si>
    <t>Instant tea/coffee, coffee processing</t>
  </si>
  <si>
    <t>Organic nutrients</t>
  </si>
  <si>
    <t>Laboratory-wares</t>
  </si>
  <si>
    <t>Technical assistance</t>
  </si>
  <si>
    <t>Iron and Steel (Involving processing from ore/ scrap/Integrated steel plants)</t>
  </si>
  <si>
    <t>Zinc smelter</t>
  </si>
  <si>
    <t>Industrial carbon including electrodes and graphite blocks, activated carbon, carbon black etc</t>
  </si>
  <si>
    <t>Dry coat processing/ Mineral processing industries like ore sintering, palletization, etc.</t>
  </si>
  <si>
    <t>Med</t>
  </si>
  <si>
    <t>HighHighHigh</t>
  </si>
  <si>
    <t>HighHighMed</t>
  </si>
  <si>
    <t>HighHighLow</t>
  </si>
  <si>
    <t>HighMedHigh</t>
  </si>
  <si>
    <t>HighMedMed</t>
  </si>
  <si>
    <t>HighMedLow</t>
  </si>
  <si>
    <t>HighLowHigh</t>
  </si>
  <si>
    <t>HighLowMed</t>
  </si>
  <si>
    <t>HighLowLow</t>
  </si>
  <si>
    <t>MedHighHigh</t>
  </si>
  <si>
    <t>MedHighMed</t>
  </si>
  <si>
    <t>MedHighLow</t>
  </si>
  <si>
    <t>MedMedHigh</t>
  </si>
  <si>
    <t>MedMedMed</t>
  </si>
  <si>
    <t>MedMedLow</t>
  </si>
  <si>
    <t>MedLowHigh</t>
  </si>
  <si>
    <t>MedLowMed</t>
  </si>
  <si>
    <t>MedLowLow</t>
  </si>
  <si>
    <t>LowHighHigh</t>
  </si>
  <si>
    <t>LowHighMed</t>
  </si>
  <si>
    <t>LowHighLow</t>
  </si>
  <si>
    <t>LowMedHigh</t>
  </si>
  <si>
    <t>LowMedMed</t>
  </si>
  <si>
    <t>LowMedLow</t>
  </si>
  <si>
    <t>LowLowHigh</t>
  </si>
  <si>
    <t>LowLowMed</t>
  </si>
  <si>
    <t>LowLowLow</t>
  </si>
  <si>
    <t>R 1.1.3</t>
  </si>
  <si>
    <t>R 1.1.4</t>
  </si>
  <si>
    <t>R 1.1.5</t>
  </si>
  <si>
    <t xml:space="preserve">The company maintains annual reports and financial statements, which disclose the names of the promoters and their shareholding pattern.
The company does not conduct business on an arm’s length basis.
</t>
  </si>
  <si>
    <t xml:space="preserve">The company discloses names of the Board of Directors, their roles and compensation in the public domain through annual reports or company website.
The company conducts all transactions on an arm’s length basis.
</t>
  </si>
  <si>
    <t xml:space="preserve">Financial information is prepared in accordance with Indian Institute of Chartered Accountants (ICAI) standards and other applicable laws and regulations.
</t>
  </si>
  <si>
    <t>Payment of water cess as per Water (Prevention and Control of Pollution) Act, 1977</t>
  </si>
  <si>
    <t>Social compliances and clearances</t>
  </si>
  <si>
    <t xml:space="preserve">Land Purchase Agreement (Leased land documents in case land is leased) </t>
  </si>
  <si>
    <t>Maintenance of  labour contracts and records of the employees</t>
  </si>
  <si>
    <t>Labour license / permits for its operations</t>
  </si>
  <si>
    <t xml:space="preserve">Copy of Building Stability Certificate </t>
  </si>
  <si>
    <t>Valid copy of Fire No Objection Certificate</t>
  </si>
  <si>
    <t xml:space="preserve">Boiler license from the Factory Inspector </t>
  </si>
  <si>
    <t>Registration Certificate as per Shops and Establishment Act, 1958</t>
  </si>
  <si>
    <t>Sexual Harassment of Women at Workplace (Prevention, Prohibition and Redressal) Act, 2013</t>
  </si>
  <si>
    <t>The CIBIL score of the promoter lies in the range of 450- 539. *</t>
  </si>
  <si>
    <t>The CIBIL score of the promoter lies within the range of 540-674. *</t>
  </si>
  <si>
    <t>CIBIL score is 675 and above *</t>
  </si>
  <si>
    <t>The company maintains annual reports and financial statements, which disclose the names of the promoters and their shareholding pattern.
The company does not conduct business on an arm’s length basis.</t>
  </si>
  <si>
    <t>The company discloses names of the Board of Directors, their roles and compensation in the public domain through annual reports or company website.
The company conducts all transactions on an arm’s length basis.</t>
  </si>
  <si>
    <t>Financial information is prepared in accordance with Indian Institute of Chartered Accountants (ICAI) standards and other applicable laws and regulations.</t>
  </si>
  <si>
    <t>R 1.2.6</t>
  </si>
  <si>
    <t>List of Compliances</t>
  </si>
  <si>
    <t xml:space="preserve">List of Compliances </t>
  </si>
  <si>
    <t xml:space="preserve">S.No. </t>
  </si>
  <si>
    <t>Concepts</t>
  </si>
  <si>
    <t>Integrated Reporting</t>
  </si>
  <si>
    <t>Global Reporting Initiative</t>
  </si>
  <si>
    <t xml:space="preserve">GRI is an international independent organization that helps businesses, governments and other organizations understand and communicate the impact of business on critical sustainability issues such as climate change, human rights, corruption and many others. The first guideline was issued in 2000. The G4 guidelines issued in 2013 are now transitioning to a Standard which incorporates the key concepts and disclosures from the G4 Guidelines and G4 Implementation manual, but with a new and improved structure and format. </t>
  </si>
  <si>
    <t>National Voluntary Guidelines</t>
  </si>
  <si>
    <t xml:space="preserve">In February 2017, SEBI has asked 500 listed companies to voluntarily adopt 'Integrated Reporting'. This may be adopted on a voluntary basis from the Financial Year (FY) 2017-18. The information related to Integrated Reporting may be provided as:
a. In the Annual Report separately 
b. Part of Management Discussion &amp; Analysis
c. Separate Report (e.g. Sustainability report) </t>
  </si>
  <si>
    <t>IFC Performance Standards</t>
  </si>
  <si>
    <t>Performance Standards are established by International Finance Corporation (IFC) which are directed towards clients, providing guidance on how to identify risks and impacts, and are designed to help avoid, mitigate, and manage risks and impacts as a way of doing business in a sustainable way. 
There are 8 performance standards established by IFC which are: 
a. Assessment and management of environmental and social risks and impacts
b. Labour and working conditions
c. Resource efficiency and pollution prevention
d. Community health, safety and security
e. Land acquisition and involuntary resettlement
f. Biodiversity conservation and sustainable management of living natural resources
g. Indigenous peoples
h. Cultural heritage</t>
  </si>
  <si>
    <t>US Environmental Protection Agency</t>
  </si>
  <si>
    <t>The mission is to protect human health and the environment. It has the responsibility of maintaining and enforcing national standards under a variety of environmental laws, in consultation with state, tribal, and local governments.</t>
  </si>
  <si>
    <t>GHG Accounting Standards</t>
  </si>
  <si>
    <t>ISO 14001</t>
  </si>
  <si>
    <t>ISO 50001</t>
  </si>
  <si>
    <t>SA 8000</t>
  </si>
  <si>
    <t>OHSAS 18001</t>
  </si>
  <si>
    <t>ISO 14001:2015 sets out the criteria for an environmental management system and can be certified to. It maps out a framework that a company or organization can follow to set up an effective environmental management system. Using ISO 14001:2015 can provide assurance to company management and employees as well as external stakeholders that environmental impact is being measured and improved.</t>
  </si>
  <si>
    <t>ISO 50001 supports organizations in all sectors to use energy more efficiently, through the development of an energy management system. SO 50001:2011 provides a framework of requirements for organizations to:
a. Develop a policy for more efficient use of energy
b. Fix targets and objectives to meet the policy
c. Use data to better understand and make decisions about energy use
d. Measure the results
e. Review how well the policy works, and
f. Continually improve energy management</t>
  </si>
  <si>
    <t xml:space="preserve"> R 1</t>
  </si>
  <si>
    <t>Does the company have all applicable social and labour compliances in place? 
(List of sample compliances provided in sheet "Social Compliances")</t>
  </si>
  <si>
    <t>Number of promoters in the company</t>
  </si>
  <si>
    <t>Average CIBIL score of the promoters</t>
  </si>
  <si>
    <t>Enter Promoter Score 6</t>
  </si>
  <si>
    <t>Enter Promoter Score 7</t>
  </si>
  <si>
    <t>Enter Promoter Score 8</t>
  </si>
  <si>
    <t>Enter Promoter Score 9</t>
  </si>
  <si>
    <t>Enter Promoter Score 10</t>
  </si>
  <si>
    <t>*Calculation of average CIBIL score</t>
  </si>
  <si>
    <t>CIBIL score of promoters considered</t>
  </si>
  <si>
    <t>CIBIL score Or 
Average CIBIL score in case of multiple promoters*</t>
  </si>
  <si>
    <t>Are there any ESG disclosures in the public domain? If yes, do you use any international guidelines / standard? [1]</t>
  </si>
  <si>
    <t>[1] GRI Sustainability Reporting, Carbon Disclosure Projects, International Finance Corporation etc.</t>
  </si>
  <si>
    <t>Are these emissions effectively managed as per the regulatory requirement? If yes, please provide last ambient air, ambient noise, and stack air and equipment noise monitoring report.[1]</t>
  </si>
  <si>
    <t>[1] Efficient processes and controls such as reduction in water consumption quantity, reduction in raw material quantities or change in raw materials by adopting greener products, integration of 4R’s (Reduce, Reuse, Recycle and Rot) in waste management</t>
  </si>
  <si>
    <t>How are HR policies communicated to employees and contract workforce?</t>
  </si>
  <si>
    <t>Environment Management Plan (EMP)</t>
  </si>
  <si>
    <t>An EMP is required for formulation, implementation and monitoring of environmental protection measures during and after commissioning of projects. Environmental aspects have to be taken into account at various stages of the projects: 
-Conceptualization
-Planning
-Execution
-Operation
The management plan is based on considerations of resource conservation and pollution abatement, some of which are: liquid effluents, air pollution, solid wastes, occupational safety and health, maintenance and operation of Environmental Control Systems, house-keeping, human settlements, transport systems, vegetal cover, disaster planning and Environment Management Cell.</t>
  </si>
  <si>
    <t>OHSAS 18001 specifies requirements for an OH&amp;S management system to help an organization develop and implement a policy and objectives, which take into account legal requirements and information about OH&amp;S risks. It applies to all types and sizes of organizations and accommodates diverse geographical, cultural and social conditions. The framework helps organizations to : 
a. Identify and control health and safety risks
b. Reduce the potential for accidents
c. Aid legal compliance
d. Improve overall performance</t>
  </si>
  <si>
    <r>
      <t xml:space="preserve">There are specific tasks and programmes in place towards resource efficiency. 
</t>
    </r>
    <r>
      <rPr>
        <i/>
        <sz val="10"/>
        <color rgb="FFFF0000"/>
        <rFont val="Arial"/>
        <family val="2"/>
      </rPr>
      <t xml:space="preserve">
</t>
    </r>
  </si>
  <si>
    <t>Enter Promoter Score 1</t>
  </si>
  <si>
    <t>Enter Promoter Score 2</t>
  </si>
  <si>
    <t>Enter Promoter Score 3</t>
  </si>
  <si>
    <t>Enter Promoter Score 4</t>
  </si>
  <si>
    <t>Enter Promoter Score 5</t>
  </si>
  <si>
    <t>* If there is more than one key promoter in the company, an average score of the majority promoters will be considered. 
It is on the discretion of the bank to decide on the promoters with majority shareholding</t>
  </si>
  <si>
    <t xml:space="preserve">All the parameters such as raw water, waste water, ambient air, stack air, ambient noise and equipment noise testing is carried out by the company and meets regulatory requirement. 
Pollution prevention measures are adopted and pollution levels are meeting the prescribed standards.
Tracking and reporting of hazardous waste is being followed as per regulations.
</t>
  </si>
  <si>
    <t>In July 2011, Ministry of Corporate Affairs, Government of India introduced NVG that focuses on nine principles on Social, Environmental and Economic responsibilities of business . In August 2012, Business Responsibility Reporting (BRR) was mandated for top 100 listed companies for disclosures on ESG parameters in annual report. BRR to be prepared in line with NVG principles. This mandate was extended for top 500 listed companies in India by market capitalization (as of 31st March of a respective FY)</t>
  </si>
  <si>
    <r>
      <rPr>
        <b/>
        <sz val="10"/>
        <color theme="1"/>
        <rFont val="Arial"/>
        <family val="2"/>
      </rPr>
      <t>Employees' Provident Funds and Miscellaneous Provisions Act, 1952</t>
    </r>
    <r>
      <rPr>
        <sz val="10"/>
        <color theme="1"/>
        <rFont val="Arial"/>
        <family val="2"/>
      </rPr>
      <t>- Applies to every establishment which is a factory engaged in any industry specified in Schedule 1 &amp; in which 20 or more persons are employed or any establishment employing 20 or more persons which Central Government may, by notification, specify in this behalf</t>
    </r>
  </si>
  <si>
    <t>·employee benefits and requirements</t>
  </si>
  <si>
    <t>·retrenchment policy</t>
  </si>
  <si>
    <t xml:space="preserve">·discrimination of any kind, </t>
  </si>
  <si>
    <t>·equal opportunities,</t>
  </si>
  <si>
    <t>·non- discrimination</t>
  </si>
  <si>
    <t>·collective bargaining</t>
  </si>
  <si>
    <t>Does the company comply with all relevant local environmental laws, standards and regulations? (List of sample compliances provided in sheet "Environmental Compliances")</t>
  </si>
  <si>
    <t xml:space="preserve">The company maintains annual reports and financial statements, which disclose the names of the promoters and their shareholding pattern.
The company does not conduct business on an arm’s length basis.
</t>
  </si>
  <si>
    <t xml:space="preserve">Some of the tests such as raw water, waste water, ambient air, stack air, ambient noise and equipment noise testing are carried out by the company, however, it does not meet regulatory requirements. 
Adhoc tracking and reporting of hazardous waste as per regulations.
</t>
  </si>
  <si>
    <r>
      <t xml:space="preserve">The company has an environment and social management system. (Such as ISO 14001, ISO 50001, SA 8000, OHSAS 18001, etc.).
However it is not externally certified.
(Please refer sheet </t>
    </r>
    <r>
      <rPr>
        <u/>
        <sz val="10"/>
        <rFont val="Arial"/>
        <family val="2"/>
      </rPr>
      <t xml:space="preserve">Important Terminologies </t>
    </r>
    <r>
      <rPr>
        <sz val="10"/>
        <rFont val="Arial"/>
        <family val="2"/>
      </rPr>
      <t xml:space="preserve">for definitions)
</t>
    </r>
  </si>
  <si>
    <r>
      <t>The company has an environment and social management system (Such as ISO 14001, ISO 50001, SA 8000, OHSAS 18001, etc.) and is externally certified.
(Please refer sheet "</t>
    </r>
    <r>
      <rPr>
        <u/>
        <sz val="10"/>
        <rFont val="Arial"/>
        <family val="2"/>
      </rPr>
      <t>Important Terminologies</t>
    </r>
    <r>
      <rPr>
        <sz val="10"/>
        <rFont val="Arial"/>
        <family val="2"/>
      </rPr>
      <t>" for definitions)</t>
    </r>
  </si>
  <si>
    <r>
      <t>There is no Environmental Management Plan (EMP) prepared by the company.
(Please refer sheet "</t>
    </r>
    <r>
      <rPr>
        <u/>
        <sz val="10"/>
        <rFont val="Arial"/>
        <family val="2"/>
      </rPr>
      <t>Important Terminologies</t>
    </r>
    <r>
      <rPr>
        <sz val="10"/>
        <rFont val="Arial"/>
        <family val="2"/>
      </rPr>
      <t>" for definitions)</t>
    </r>
  </si>
  <si>
    <r>
      <t xml:space="preserve">1.8 Environment Management Plan
</t>
    </r>
    <r>
      <rPr>
        <b/>
        <i/>
        <sz val="10"/>
        <color rgb="FF002060"/>
        <rFont val="Arial"/>
        <family val="2"/>
      </rPr>
      <t>(This is a regulatory requirement for highly hazardous industries)</t>
    </r>
  </si>
  <si>
    <r>
      <t xml:space="preserve">1.2 Pollution abatement and testing
</t>
    </r>
    <r>
      <rPr>
        <b/>
        <i/>
        <sz val="10"/>
        <color rgb="FF002060"/>
        <rFont val="Arial"/>
        <family val="2"/>
      </rPr>
      <t xml:space="preserve">(This parameter is a regulatory requirement apart from points </t>
    </r>
    <r>
      <rPr>
        <b/>
        <i/>
        <vertAlign val="superscript"/>
        <sz val="10"/>
        <color rgb="FF002060"/>
        <rFont val="Arial"/>
        <family val="2"/>
      </rPr>
      <t>1</t>
    </r>
    <r>
      <rPr>
        <b/>
        <i/>
        <sz val="10"/>
        <color rgb="FF002060"/>
        <rFont val="Arial"/>
        <family val="2"/>
      </rPr>
      <t>,</t>
    </r>
    <r>
      <rPr>
        <b/>
        <i/>
        <vertAlign val="superscript"/>
        <sz val="10"/>
        <color rgb="FF002060"/>
        <rFont val="Arial"/>
        <family val="2"/>
      </rPr>
      <t xml:space="preserve"> 2</t>
    </r>
    <r>
      <rPr>
        <b/>
        <i/>
        <sz val="10"/>
        <color rgb="FF002060"/>
        <rFont val="Arial"/>
        <family val="2"/>
      </rPr>
      <t xml:space="preserve"> and </t>
    </r>
    <r>
      <rPr>
        <b/>
        <i/>
        <vertAlign val="superscript"/>
        <sz val="10"/>
        <color rgb="FF002060"/>
        <rFont val="Eras Medium ITC"/>
        <family val="2"/>
      </rPr>
      <t>3</t>
    </r>
    <r>
      <rPr>
        <b/>
        <i/>
        <sz val="10"/>
        <color rgb="FF002060"/>
        <rFont val="Arial"/>
        <family val="2"/>
      </rPr>
      <t xml:space="preserve"> which are highlighted in score 2 and score 3)</t>
    </r>
  </si>
  <si>
    <r>
      <t>1.1</t>
    </r>
    <r>
      <rPr>
        <b/>
        <sz val="7"/>
        <color theme="1"/>
        <rFont val="Times New Roman"/>
        <family val="1"/>
      </rPr>
      <t xml:space="preserve">  </t>
    </r>
    <r>
      <rPr>
        <b/>
        <sz val="10"/>
        <color theme="1"/>
        <rFont val="Arial"/>
        <family val="2"/>
      </rPr>
      <t xml:space="preserve">Register of Regulations
</t>
    </r>
    <r>
      <rPr>
        <b/>
        <i/>
        <sz val="10"/>
        <color rgb="FF002060"/>
        <rFont val="Arial"/>
        <family val="2"/>
      </rPr>
      <t>(This parameter is a regulatory requirement)</t>
    </r>
  </si>
  <si>
    <r>
      <t xml:space="preserve">1.1 Promotes a fair and transparent way of doing business
</t>
    </r>
    <r>
      <rPr>
        <b/>
        <i/>
        <sz val="10"/>
        <color rgb="FF002060"/>
        <rFont val="Arial"/>
        <family val="2"/>
      </rPr>
      <t>(This parameter is a regulatory requirement)</t>
    </r>
  </si>
  <si>
    <r>
      <t xml:space="preserve">1.2 Pollution abatement and testing
</t>
    </r>
    <r>
      <rPr>
        <b/>
        <i/>
        <sz val="10"/>
        <color rgb="FF002060"/>
        <rFont val="Arial"/>
        <family val="2"/>
      </rPr>
      <t xml:space="preserve">(This parameter is a regulatory requirement apart from points </t>
    </r>
    <r>
      <rPr>
        <i/>
        <vertAlign val="superscript"/>
        <sz val="10"/>
        <color rgb="FF002060"/>
        <rFont val="Arial Black"/>
        <family val="2"/>
      </rPr>
      <t>1</t>
    </r>
    <r>
      <rPr>
        <b/>
        <i/>
        <sz val="10"/>
        <color rgb="FF002060"/>
        <rFont val="Arial"/>
        <family val="2"/>
      </rPr>
      <t xml:space="preserve">, </t>
    </r>
    <r>
      <rPr>
        <b/>
        <i/>
        <vertAlign val="superscript"/>
        <sz val="10"/>
        <color rgb="FF002060"/>
        <rFont val="Arial"/>
        <family val="2"/>
      </rPr>
      <t>2</t>
    </r>
    <r>
      <rPr>
        <b/>
        <i/>
        <sz val="10"/>
        <color rgb="FF002060"/>
        <rFont val="Arial"/>
        <family val="2"/>
      </rPr>
      <t xml:space="preserve"> and </t>
    </r>
    <r>
      <rPr>
        <b/>
        <i/>
        <vertAlign val="superscript"/>
        <sz val="10"/>
        <color rgb="FF002060"/>
        <rFont val="Arial"/>
        <family val="2"/>
      </rPr>
      <t>3</t>
    </r>
    <r>
      <rPr>
        <b/>
        <i/>
        <sz val="10"/>
        <color rgb="FF002060"/>
        <rFont val="Arial"/>
        <family val="2"/>
      </rPr>
      <t xml:space="preserve"> which are highlighted in score 2 and score 3)</t>
    </r>
  </si>
  <si>
    <r>
      <t xml:space="preserve">The company has an environment and social management system. (Such as ISO 14001, ISO 50001, SA 8000, OHSAS 18001, etc.).
However it is not externally certified.
(Please refer sheet </t>
    </r>
    <r>
      <rPr>
        <u/>
        <sz val="10"/>
        <color theme="1"/>
        <rFont val="Arial"/>
        <family val="2"/>
      </rPr>
      <t xml:space="preserve">Important Terminologies </t>
    </r>
    <r>
      <rPr>
        <sz val="10"/>
        <color theme="1"/>
        <rFont val="Arial"/>
        <family val="2"/>
      </rPr>
      <t xml:space="preserve">for definitions)
</t>
    </r>
  </si>
  <si>
    <r>
      <t>The company has an environment and social management system (Such as ISO 14001, ISO 50001, SA 8000, OHSAS 18001, etc.) and is externally certified.
(Please refer sheet "</t>
    </r>
    <r>
      <rPr>
        <u/>
        <sz val="10"/>
        <color theme="1"/>
        <rFont val="Arial"/>
        <family val="2"/>
      </rPr>
      <t>Important Terminologies</t>
    </r>
    <r>
      <rPr>
        <sz val="10"/>
        <color theme="1"/>
        <rFont val="Arial"/>
        <family val="2"/>
      </rPr>
      <t>" for definitions)</t>
    </r>
  </si>
  <si>
    <r>
      <t>There is no Environmental Management Plan (EMP) prepared by the company.
(Please refer sheet "</t>
    </r>
    <r>
      <rPr>
        <u/>
        <sz val="10"/>
        <color theme="1"/>
        <rFont val="Arial"/>
        <family val="2"/>
      </rPr>
      <t>Important Terminologies</t>
    </r>
    <r>
      <rPr>
        <sz val="10"/>
        <color theme="1"/>
        <rFont val="Arial"/>
        <family val="2"/>
      </rPr>
      <t>" for definitions)</t>
    </r>
  </si>
  <si>
    <r>
      <t>·</t>
    </r>
    <r>
      <rPr>
        <sz val="7"/>
        <color theme="1"/>
        <rFont val="Times New Roman"/>
        <family val="1"/>
      </rPr>
      <t xml:space="preserve">       </t>
    </r>
    <r>
      <rPr>
        <sz val="10"/>
        <color theme="1"/>
        <rFont val="Arial"/>
        <family val="2"/>
      </rPr>
      <t xml:space="preserve">commitment towards non-tolerance of child labour and forced labour </t>
    </r>
  </si>
  <si>
    <t>·provisions for employees transfer to remote locations</t>
  </si>
  <si>
    <t>· commitment towards non-tolerance of child labour and forced labour</t>
  </si>
  <si>
    <t xml:space="preserve">Consent to establish under the Air (Prevention and Control of Pollution) Act,1981 and Water(Prevention and Control of Pollution) Act, 1974 </t>
  </si>
  <si>
    <t>Consent to operate under the Air Prevention and Control of Pollution) Act, 1981 and Water (Prevention &amp; Control of Pollution) Act, 1974</t>
  </si>
  <si>
    <t>Environment Impact Assessment report</t>
  </si>
  <si>
    <t>Environment Statement - Form V</t>
  </si>
  <si>
    <t>Approval for use of borewell from CGWA</t>
  </si>
  <si>
    <t>Child and Adolescent Labour (Prohibition and Regulation) Act of 1986</t>
  </si>
  <si>
    <r>
      <rPr>
        <b/>
        <sz val="10"/>
        <color theme="1"/>
        <rFont val="Arial"/>
        <family val="2"/>
      </rPr>
      <t xml:space="preserve">Minimum Wages Act, 1948
</t>
    </r>
    <r>
      <rPr>
        <sz val="10"/>
        <color theme="1"/>
        <rFont val="Arial"/>
        <family val="2"/>
      </rPr>
      <t>Applicable to all scheduled employments (as specified in the schedule of the Act and the entries of the state government in the schedule, e.g.
factories, commercial establishments etc.)
• Overtime Register
• Register of wages
• Wage Slip
• Muster roll to be filled within 3 hours of commencement of shift
• Record of all fines imposed and deductions made</t>
    </r>
  </si>
  <si>
    <t>R 1.6.4</t>
  </si>
  <si>
    <t>R 1.5.1</t>
  </si>
  <si>
    <t>R 1.5.2</t>
  </si>
  <si>
    <t>R 1.5.3</t>
  </si>
  <si>
    <r>
      <t xml:space="preserve">1.5 Emergency Plans 
</t>
    </r>
    <r>
      <rPr>
        <b/>
        <i/>
        <sz val="10"/>
        <color rgb="FF002060"/>
        <rFont val="Arial"/>
        <family val="2"/>
      </rPr>
      <t>(this parameter is a regulatory requirement)</t>
    </r>
  </si>
  <si>
    <t>R 1.3.1</t>
  </si>
  <si>
    <t>R 1.3.2</t>
  </si>
  <si>
    <t>Does the company gets its accounts audited regularly?**</t>
  </si>
  <si>
    <r>
      <t>1.7 Disclosure and reporting</t>
    </r>
    <r>
      <rPr>
        <b/>
        <sz val="10"/>
        <color rgb="FF002060"/>
        <rFont val="Arial"/>
        <family val="2"/>
      </rPr>
      <t xml:space="preserve">
</t>
    </r>
  </si>
  <si>
    <t xml:space="preserve">1.6 Certification of Management System
</t>
  </si>
  <si>
    <t xml:space="preserve">1.5 Environment Policy and organization structure
</t>
  </si>
  <si>
    <t xml:space="preserve">1.4 Greenhouse gases emissions reduction
</t>
  </si>
  <si>
    <t xml:space="preserve">1.3 Resource efficiency
</t>
  </si>
  <si>
    <t xml:space="preserve">1.7 Disclosure and reporting
</t>
  </si>
  <si>
    <r>
      <t xml:space="preserve">1.5 Emergency Plans
</t>
    </r>
    <r>
      <rPr>
        <b/>
        <sz val="11"/>
        <color rgb="FF002060"/>
        <rFont val="Calibri"/>
        <family val="2"/>
        <scheme val="minor"/>
      </rPr>
      <t>(</t>
    </r>
    <r>
      <rPr>
        <b/>
        <i/>
        <sz val="11"/>
        <color rgb="FF002060"/>
        <rFont val="Calibri"/>
        <family val="2"/>
        <scheme val="minor"/>
      </rPr>
      <t>This parameter is a regulatory requirement)</t>
    </r>
  </si>
  <si>
    <t>R 1.5.4</t>
  </si>
  <si>
    <r>
      <t xml:space="preserve">1.5 Emergency Plans
</t>
    </r>
    <r>
      <rPr>
        <b/>
        <i/>
        <sz val="11"/>
        <color rgb="FF002060"/>
        <rFont val="Calibri"/>
        <family val="2"/>
        <scheme val="minor"/>
      </rPr>
      <t>(This parameter is a regulatory requirement)</t>
    </r>
  </si>
  <si>
    <r>
      <t>Direct GHG emissions have been quantified in accordance with internationally recognized methodologies and good practices (such as GHG accounting standards, etc.).
Specific commitment and strategy to reduce GHG emissions. Has set short, medium and long term GHG emission reduction targets.  
Discloses their GHG emissions in public domain.
(Please refer sheet "</t>
    </r>
    <r>
      <rPr>
        <u/>
        <sz val="10"/>
        <rFont val="Arial"/>
        <family val="2"/>
      </rPr>
      <t>Important Terminologies</t>
    </r>
    <r>
      <rPr>
        <sz val="10"/>
        <rFont val="Arial"/>
        <family val="2"/>
      </rPr>
      <t xml:space="preserve">" for definitions)
</t>
    </r>
  </si>
  <si>
    <r>
      <rPr>
        <b/>
        <sz val="10"/>
        <color theme="1"/>
        <rFont val="Arial"/>
        <family val="2"/>
      </rPr>
      <t xml:space="preserve">Factories License, as per the Factories Act 1948 </t>
    </r>
    <r>
      <rPr>
        <sz val="10"/>
        <color theme="1"/>
        <rFont val="Arial"/>
        <family val="2"/>
      </rPr>
      <t xml:space="preserve">
Applicable to all factories wherein : 
- 10 or more persons are / were employed with the aid of power or
- 20 or more persons are / were employed without the aid of power
On any day in the preceding 12 months
Documents to be checked such as :
a. Accident reports for lost time injuries submitted to Factory Inspector
b. Reports of fatality submitted to factory Inspector
c. Annual reports of compliance, if any, submitted to Factory inspector
d. Attendance records of the workers with the number of hours worked</t>
    </r>
  </si>
  <si>
    <t>Periodic Monitoring Reports on air (ambient and stack), water (raw water, STP treated water and ETP treated water) and noise (ambient and equipment installed within company facility such as DG sets, boilers etc.) from a National Accreditation Board for Testing and Calibration Laboratories (NABL)  and a Ministry of Environment and Forests and Climate Change (MoEF&amp;CC) approved laboratory</t>
  </si>
  <si>
    <t>Hazardous waste manifest Returns sent to Pollution Control Board (FORM 4 &amp; 10)</t>
  </si>
  <si>
    <t>NOC for electrical connection and Diesel Generator (DG) set approval from Electricity Inspector</t>
  </si>
  <si>
    <t xml:space="preserve">Industry Sector: </t>
  </si>
  <si>
    <t>1.2.5</t>
  </si>
  <si>
    <t>1.2.7</t>
  </si>
  <si>
    <t xml:space="preserve">A legal register to track the compliance with applicable regulations is not maintained.
The company has received notice for non-compliance or violations of norms and conditions. The identified violations have not been resolved. 
 </t>
  </si>
  <si>
    <t>The legal register is maintained and updated regularly. 
The company has never received notice for non-compliance or violation of norms and conditions.</t>
  </si>
  <si>
    <t>The legal register is maintained, and is rarely updated.
The company has never received notice for non-compliance or violation of norms and conditions.</t>
  </si>
  <si>
    <t xml:space="preserve">The legal register is maintained, and is rarely updated.
The company has received notice for non-compliance or violations of norms and conditions.  The identified violations have been resolved and settled. </t>
  </si>
  <si>
    <t xml:space="preserve">The company monitors GHG.
Some adhoc measures have been adopted to reduce / offset GHG emissions.
</t>
  </si>
  <si>
    <t xml:space="preserve">The environment policy has a commitment to regulatory compliances.
ESG management is a dedicated and independent function with well-defined roles and responsibilities.
</t>
  </si>
  <si>
    <t xml:space="preserve">There is no environment policy.
No dedicated and independent ESG function with roles and responsibilities exists. </t>
  </si>
  <si>
    <t xml:space="preserve">Internal ESG monitoring reports are prepared as and when required by the company’s management / Board of Directors.
No external ESG reporting carried out by the company
</t>
  </si>
  <si>
    <t>The external ESG report is prepared by the company and shared with the key external stakeholders as and when required.</t>
  </si>
  <si>
    <r>
      <t>The company discloses its ESG performance externally based on an international standard / guidelines such as International Financing Corporation (IFC), CDC, and Global Reporting Initiative (GRI) , National Voluntary Guidelines (NVG) etc. 
The ESG report is disclosed periodically in the public domain.
(Please refer sheet "</t>
    </r>
    <r>
      <rPr>
        <u/>
        <sz val="10"/>
        <rFont val="Arial"/>
        <family val="2"/>
      </rPr>
      <t>Important Terminologies</t>
    </r>
    <r>
      <rPr>
        <sz val="10"/>
        <rFont val="Arial"/>
        <family val="2"/>
      </rPr>
      <t xml:space="preserve">" for definitions)
</t>
    </r>
  </si>
  <si>
    <t xml:space="preserve"> 1.2.4</t>
  </si>
  <si>
    <t>1.2.4</t>
  </si>
  <si>
    <t xml:space="preserve">Company name: </t>
  </si>
  <si>
    <t>Is there a grievance redressal mechanism for addressing complaints of a. civil society, b. customers, c. local communities, d. shareholders and e. suppliers  and f. any other relevant stakeholders ?</t>
  </si>
  <si>
    <t>Is there a grievance redressal mechanism for addressing complaints of a. civil society, b. customers, c. local communities, d. shareholders and e. suppliers and f. any other relevant stakeholders ?</t>
  </si>
  <si>
    <t>Does the company have a resettlement policy / plan in place, wherever applicable?</t>
  </si>
  <si>
    <t>R 1.6.2</t>
  </si>
  <si>
    <t xml:space="preserve">Internal ESG audits are conducted.
External third party ESG audits are conducted. 
</t>
  </si>
  <si>
    <t>Land acquisition process is led by the government and is in line with the existing law / regulation.
Land acquisition process does not involve significant social issues such as physical displacement.  
The land acquisition process has resulted in some local opposition.  
Occasional protest in the community with regard to the company.
Community development initiatives are limited to meeting demands.</t>
  </si>
  <si>
    <t>Land acquisition and resettlement done through willing buyer- seller arrangement based on good faith negotiations.
A social impact assessment and resettlement action plan prepared and implemented based on international standards.
Responsibility for community relations shared with other functions like HR or Administration.
A clearly documented local employment plan which has been communicated and agreed upon by the community.</t>
  </si>
  <si>
    <t>Land and resettlement dependent on government processes but supported by company.
The company has done an assessment of impacts but has not done anything to manage / mitigate them.
No history of protests but there are issues which could flare up leading to protests / violence without proper engagement.
One-off instance of support like donations for festivals, sports, etc. 
Responsibility for community relations not defined. It is handled in disorganized manner by non-specific people.
Very little contribution to local employment and contract benefits for the community.</t>
  </si>
  <si>
    <t xml:space="preserve">Regular internal ESG audits are conducted and at least an annual third party audit is carried out by the company. 
Regular audits are conducted on the suppliers and sub-supplier as well.
</t>
  </si>
  <si>
    <r>
      <t xml:space="preserve">The company has a health and safety policy.
The company does not conduct health and safety training for its employees.
</t>
    </r>
    <r>
      <rPr>
        <i/>
        <sz val="10"/>
        <rFont val="Arial"/>
        <family val="2"/>
      </rPr>
      <t xml:space="preserve">
</t>
    </r>
    <r>
      <rPr>
        <sz val="10"/>
        <rFont val="Arial"/>
        <family val="2"/>
      </rPr>
      <t xml:space="preserve">Internal and external inspection checks on health and safety are not conducted </t>
    </r>
  </si>
  <si>
    <t xml:space="preserve">There is no health and safety policy at the company. 
The company does not conduct health and safety training for its employees.
Internal and external inspection checks on health and safety are not conducted
</t>
  </si>
  <si>
    <r>
      <t xml:space="preserve">The company has a health and safety policy in place 
The company conducts only internal health and safety training for its employees. No external trainings are conducted for its employees. 
Internal inspections checks on health and safety are conducted on a regular basis. 
</t>
    </r>
    <r>
      <rPr>
        <i/>
        <sz val="10"/>
        <rFont val="Arial"/>
        <family val="2"/>
      </rPr>
      <t xml:space="preserve">
</t>
    </r>
    <r>
      <rPr>
        <sz val="10"/>
        <rFont val="Arial"/>
        <family val="2"/>
      </rPr>
      <t xml:space="preserve">External inspections checks on health and safety are not conducted.
</t>
    </r>
  </si>
  <si>
    <t xml:space="preserve">The company has a health and safety policy.
The company conducts both internal and external health and safety training for its employees.
Internal and external inspection  checks on health and safety are conducted on a regular basis. 
</t>
  </si>
  <si>
    <r>
      <t>·</t>
    </r>
    <r>
      <rPr>
        <sz val="7"/>
        <color theme="1"/>
        <rFont val="Times New Roman"/>
        <family val="1"/>
      </rPr>
      <t xml:space="preserve">        </t>
    </r>
    <r>
      <rPr>
        <sz val="10"/>
        <color rgb="FF000000"/>
        <rFont val="Arial"/>
        <family val="2"/>
      </rPr>
      <t>Code of conduct / Code of ethics</t>
    </r>
  </si>
  <si>
    <t>The company does not maintain annual report or financial statements.
The company does not conduct business on an arm’s length basis.</t>
  </si>
  <si>
    <t>The company does not follow the applicable anti-corruption, counter fraud laws, regulations and has a policy around it.
It has not formulated and adopted anti-corruption, counter-fraud (ACCF) policies (in three months) and a simple ACCF management program (in six months) with a basic compliance mechanism.</t>
  </si>
  <si>
    <t xml:space="preserve">The company follows the applicable anti-corruption, counter fraud laws, regulations and has a policy around it.
It has or is ready to, formulate and adopt anti-corruption, counter-fraud (ACCF) policies (in three months) and a simple ACCF management program (in six months) with a basic compliance mechanism.
</t>
  </si>
  <si>
    <t xml:space="preserve">Internal ESG audits are conducted.
No external third party ESG audits are conducted. </t>
  </si>
  <si>
    <t xml:space="preserve">Environmental Compliances </t>
  </si>
  <si>
    <r>
      <t xml:space="preserve">All the aspects on raw water, waste water, ambient air, stack air, ambient noise and equipment noise are tested by the company and meets regulatory requirement.
The company has undertaken additional pollution prevention measures, which are beyond regulatory compliance </t>
    </r>
    <r>
      <rPr>
        <vertAlign val="superscript"/>
        <sz val="10"/>
        <rFont val="Arial"/>
        <family val="2"/>
      </rPr>
      <t xml:space="preserve">1 </t>
    </r>
    <r>
      <rPr>
        <sz val="10"/>
        <rFont val="Arial"/>
        <family val="2"/>
      </rPr>
      <t xml:space="preserve">
The company meets international pollution prevention standards.(such as US EPA, IFC Performance Standards etc.)</t>
    </r>
    <r>
      <rPr>
        <vertAlign val="superscript"/>
        <sz val="10"/>
        <rFont val="Arial"/>
        <family val="2"/>
      </rPr>
      <t>2</t>
    </r>
    <r>
      <rPr>
        <sz val="10"/>
        <rFont val="Arial"/>
        <family val="2"/>
      </rPr>
      <t xml:space="preserve">
The company has integrated 4 R’s (reduce, reuse, recycle and rot) in waste management</t>
    </r>
    <r>
      <rPr>
        <vertAlign val="superscript"/>
        <sz val="10"/>
        <rFont val="Arial"/>
        <family val="2"/>
      </rPr>
      <t>3</t>
    </r>
    <r>
      <rPr>
        <sz val="10"/>
        <rFont val="Arial"/>
        <family val="2"/>
      </rPr>
      <t xml:space="preserve">
Please refer sheet "</t>
    </r>
    <r>
      <rPr>
        <u/>
        <sz val="10"/>
        <rFont val="Arial"/>
        <family val="2"/>
      </rPr>
      <t>Important Terminologies</t>
    </r>
    <r>
      <rPr>
        <sz val="10"/>
        <rFont val="Arial"/>
        <family val="2"/>
      </rPr>
      <t xml:space="preserve">" for definitions)
</t>
    </r>
  </si>
  <si>
    <r>
      <t xml:space="preserve">1.3 Ensure adequate internal checks for managing risks 
</t>
    </r>
    <r>
      <rPr>
        <b/>
        <i/>
        <sz val="10"/>
        <color rgb="FF002060"/>
        <rFont val="Arial"/>
        <family val="2"/>
      </rPr>
      <t>(This parameter is a regulatory requirement)</t>
    </r>
  </si>
  <si>
    <t>The company does not maintain annual report or financial statements.
The company does not conduct business on an arm’s length basis.</t>
  </si>
  <si>
    <t>Does the company gets its accounts audited regularly?</t>
  </si>
  <si>
    <t xml:space="preserve">The environment and social category would be automatically updated after the user provides all the information in the "Input Sheet". However, for the governance category, the user will have to provide further information in order to come up with risk category i.e. (a) CIBIL score (b) Ensuring transparency and disclosure and (c) experience of the promoter in the worksheet "Input sheet". A final environment, social and governance categorization will be automatically generated.
</t>
  </si>
  <si>
    <t xml:space="preserve">The environment policy has a commitment to environmental good practices and does not restrict itself to only regulatory compliance.
ESG management is a dedicated and independent function with well-defined roles and responsibilities.
</t>
  </si>
  <si>
    <t xml:space="preserve">Emergency preparedness and response system and a disaster management system with sufficient resources, supporting infrastructure and well defined responsibilities. The Emergency Response Plan extends to include affected communities.
Regular trainings are conducted through an external specialized agency.
</t>
  </si>
  <si>
    <t>If yes, please provide the copy of last quality and quantity reports from a Ministry of Environment, Forest and Climate Change (MoEF&amp;CC) and National Accreditation Board for Testing and Calibration Laboratories (NABL) approved laboratory.</t>
  </si>
  <si>
    <t>Are any of the wastes generated hazardous? If yes, please provide a valid MoEF&amp;CC approved third party contract for disposal of hazardous waste and last waste manifest forms (Form 10) submitted.</t>
  </si>
  <si>
    <r>
      <t>·</t>
    </r>
    <r>
      <rPr>
        <sz val="7"/>
        <color theme="1"/>
        <rFont val="Times New Roman"/>
        <family val="1"/>
      </rPr>
      <t xml:space="preserve">       </t>
    </r>
    <r>
      <rPr>
        <sz val="10"/>
        <color theme="1"/>
        <rFont val="Arial"/>
        <family val="2"/>
      </rPr>
      <t>commitment towards non-tolerance of child labour and forced labour</t>
    </r>
  </si>
  <si>
    <t>The GHG Protocol Corporate Standard provides standards and guidance for companies and other organizations preparing a GHG emissions inventory. It covers the accounting and reporting of the six greenhouse gases covered by the Kyoto Protocol — carbon dioxide (CO2), methane (CH4), nitrous oxide (N2O), hydrofluorocarbons (HFCs), perfluorocarbons (PFCs), Sulphur hexafluoride (SF6) and nitrogen trifluoride (NF3)</t>
  </si>
  <si>
    <t>SA8000 is an auditable certification standard that encourages organizations to develop, maintain, and apply socially acceptable practices in the workplace. It is based on the principles of international human rights norms as described in International Labour Organization conventions, the United Nations Convention on the Rights of the Child and the Universal Declaration of Human Rights.  It measures the performance of companies in eight areas important to social accountability in the workplace: child labour, forced labour, health and safety, free association and collective bargaining, discrimination, disciplinary practices, working hours and compensation</t>
  </si>
  <si>
    <r>
      <rPr>
        <b/>
        <sz val="10"/>
        <color theme="1"/>
        <rFont val="Arial"/>
        <family val="2"/>
      </rPr>
      <t>Employees' State Insurance Act, 1948</t>
    </r>
    <r>
      <rPr>
        <sz val="10"/>
        <color theme="1"/>
        <rFont val="Arial"/>
        <family val="2"/>
      </rPr>
      <t xml:space="preserve">
Applicable for all factories and establishments other than seasonal factories (in which 10 or more workers are employed)
Establishment to be registered on having 10 employees/workers (irrespective of the fact whether there is not even 1 eligible employee – i.e. Drawing salary/wages as prescribed under the Act, for applicability of this Act – presently INR 15,000/- per month which has been revised to INR 21,000/- per month, effective 1st October, 2016)
Maintenance of records such as:
a. Register of employees 
b. Major and Minor Accident Book
c. Inspection Book
d. Issue of permanent identity cards for employees
e. Report of Accident (Form 12) to be filed to the nearest ESI Branch Office and the nearest medical officer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</si>
</sst>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 #,##0.00_ ;_ * \-#,##0.00_ ;_ * &quot;-&quot;??_ ;_ @_ "/>
    <numFmt numFmtId="165" formatCode="0.0"/>
    <numFmt numFmtId="166" formatCode="_(* #,##0_);_(* \(#,##0\);_(* &quot;-&quot;??_);_(@_)"/>
  </numFmts>
  <fonts count="5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theme="10"/>
      <name val="Calibri"/>
      <family val="2"/>
    </font>
    <font>
      <b/>
      <sz val="10"/>
      <color rgb="FF242D85"/>
      <name val="Arial"/>
      <family val="2"/>
    </font>
    <font>
      <sz val="10"/>
      <color rgb="FF242D85"/>
      <name val="Arial"/>
      <family val="2"/>
    </font>
    <font>
      <sz val="10"/>
      <name val="Arial"/>
      <family val="2"/>
    </font>
    <font>
      <b/>
      <sz val="10"/>
      <color theme="0"/>
      <name val="Arial"/>
      <family val="2"/>
    </font>
    <font>
      <b/>
      <sz val="10"/>
      <color rgb="FF404182"/>
      <name val="Arial"/>
      <family val="2"/>
    </font>
    <font>
      <b/>
      <sz val="10"/>
      <name val="Arial"/>
      <family val="2"/>
    </font>
    <font>
      <sz val="10"/>
      <color theme="1"/>
      <name val="Arial"/>
      <family val="2"/>
    </font>
    <font>
      <b/>
      <sz val="10"/>
      <color theme="1"/>
      <name val="Arial"/>
      <family val="2"/>
    </font>
    <font>
      <b/>
      <sz val="10"/>
      <color rgb="FFFFFFFF"/>
      <name val="Arial"/>
      <family val="2"/>
    </font>
    <font>
      <b/>
      <sz val="10"/>
      <color rgb="FF000000"/>
      <name val="Arial"/>
      <family val="2"/>
    </font>
    <font>
      <sz val="10"/>
      <color theme="1"/>
      <name val="Symbol"/>
      <family val="1"/>
      <charset val="2"/>
    </font>
    <font>
      <sz val="7"/>
      <color theme="1"/>
      <name val="Times New Roman"/>
      <family val="1"/>
    </font>
    <font>
      <b/>
      <i/>
      <sz val="10"/>
      <color theme="1"/>
      <name val="Arial"/>
      <family val="2"/>
    </font>
    <font>
      <sz val="10"/>
      <color rgb="FF000000"/>
      <name val="Arial"/>
      <family val="2"/>
    </font>
    <font>
      <sz val="11"/>
      <color theme="1"/>
      <name val="Symbol"/>
      <family val="1"/>
      <charset val="2"/>
    </font>
    <font>
      <b/>
      <u/>
      <sz val="10"/>
      <color rgb="FF242D85"/>
      <name val="Arial"/>
      <family val="2"/>
    </font>
    <font>
      <sz val="11"/>
      <color rgb="FF002060"/>
      <name val="Calibri"/>
      <family val="2"/>
      <scheme val="minor"/>
    </font>
    <font>
      <b/>
      <sz val="11"/>
      <color rgb="FF002060"/>
      <name val="Calibri"/>
      <family val="2"/>
      <scheme val="minor"/>
    </font>
    <font>
      <sz val="11"/>
      <color theme="8" tint="-0.249977111117893"/>
      <name val="Calibri"/>
      <family val="2"/>
      <scheme val="minor"/>
    </font>
    <font>
      <b/>
      <u/>
      <sz val="11"/>
      <color theme="5"/>
      <name val="Calibri"/>
      <family val="2"/>
    </font>
    <font>
      <b/>
      <u/>
      <sz val="10"/>
      <color rgb="FF002060"/>
      <name val="Arial"/>
      <family val="2"/>
    </font>
    <font>
      <b/>
      <sz val="9"/>
      <color rgb="FFFFFFFF"/>
      <name val="Arial"/>
      <family val="2"/>
    </font>
    <font>
      <u/>
      <sz val="10"/>
      <name val="Arial"/>
      <family val="2"/>
    </font>
    <font>
      <b/>
      <u/>
      <sz val="11"/>
      <color theme="1"/>
      <name val="Calibri"/>
      <family val="2"/>
      <scheme val="minor"/>
    </font>
    <font>
      <b/>
      <sz val="7"/>
      <color theme="1"/>
      <name val="Times New Roman"/>
      <family val="1"/>
    </font>
    <font>
      <u/>
      <sz val="10"/>
      <color theme="1"/>
      <name val="Arial"/>
      <family val="2"/>
    </font>
    <font>
      <b/>
      <sz val="10"/>
      <color theme="4" tint="-0.499984740745262"/>
      <name val="Arial"/>
      <family val="2"/>
    </font>
    <font>
      <b/>
      <sz val="11"/>
      <color theme="4" tint="-0.499984740745262"/>
      <name val="Calibri"/>
      <family val="2"/>
      <scheme val="minor"/>
    </font>
    <font>
      <sz val="11"/>
      <color rgb="FF000000"/>
      <name val="Calibri"/>
      <family val="2"/>
    </font>
    <font>
      <b/>
      <sz val="10"/>
      <color theme="8" tint="-0.249977111117893"/>
      <name val="Arial"/>
      <family val="2"/>
    </font>
    <font>
      <b/>
      <sz val="11"/>
      <color theme="8" tint="-0.249977111117893"/>
      <name val="Calibri"/>
      <family val="2"/>
      <scheme val="minor"/>
    </font>
    <font>
      <b/>
      <sz val="11"/>
      <color theme="1"/>
      <name val="Arial"/>
      <family val="2"/>
    </font>
    <font>
      <sz val="11"/>
      <color theme="1"/>
      <name val="Arial"/>
      <family val="2"/>
    </font>
    <font>
      <b/>
      <sz val="14"/>
      <color rgb="FF002060"/>
      <name val="Arial"/>
      <family val="2"/>
    </font>
    <font>
      <sz val="10"/>
      <color rgb="FF404182"/>
      <name val="Arial"/>
      <family val="2"/>
    </font>
    <font>
      <sz val="9"/>
      <color indexed="81"/>
      <name val="Tahoma"/>
      <family val="2"/>
    </font>
    <font>
      <b/>
      <sz val="9"/>
      <color indexed="81"/>
      <name val="Tahoma"/>
      <family val="2"/>
    </font>
    <font>
      <b/>
      <i/>
      <sz val="10"/>
      <color rgb="FF002060"/>
      <name val="Arial"/>
      <family val="2"/>
    </font>
    <font>
      <i/>
      <sz val="10"/>
      <color rgb="FFFF0000"/>
      <name val="Arial"/>
      <family val="2"/>
    </font>
    <font>
      <sz val="10"/>
      <color rgb="FFFF0000"/>
      <name val="Arial"/>
      <family val="2"/>
    </font>
    <font>
      <u/>
      <sz val="11"/>
      <color theme="1"/>
      <name val="Calibri"/>
      <family val="2"/>
      <scheme val="minor"/>
    </font>
    <font>
      <b/>
      <sz val="10"/>
      <color rgb="FF002060"/>
      <name val="Arial"/>
      <family val="2"/>
    </font>
    <font>
      <sz val="11"/>
      <name val="Calibri"/>
      <family val="2"/>
      <scheme val="minor"/>
    </font>
    <font>
      <vertAlign val="superscript"/>
      <sz val="10"/>
      <name val="Arial"/>
      <family val="2"/>
    </font>
    <font>
      <b/>
      <i/>
      <sz val="11"/>
      <color rgb="FF002060"/>
      <name val="Calibri"/>
      <family val="2"/>
      <scheme val="minor"/>
    </font>
    <font>
      <b/>
      <i/>
      <vertAlign val="superscript"/>
      <sz val="10"/>
      <color rgb="FF002060"/>
      <name val="Arial"/>
      <family val="2"/>
    </font>
    <font>
      <b/>
      <i/>
      <vertAlign val="superscript"/>
      <sz val="10"/>
      <color rgb="FF002060"/>
      <name val="Eras Medium ITC"/>
      <family val="2"/>
    </font>
    <font>
      <sz val="10"/>
      <color rgb="FF002060"/>
      <name val="Arial"/>
      <family val="2"/>
    </font>
    <font>
      <i/>
      <sz val="10"/>
      <name val="Arial"/>
      <family val="2"/>
    </font>
    <font>
      <i/>
      <vertAlign val="superscript"/>
      <sz val="10"/>
      <color rgb="FF002060"/>
      <name val="Arial Black"/>
      <family val="2"/>
    </font>
    <font>
      <u/>
      <sz val="11"/>
      <color rgb="FF002060"/>
      <name val="Calibri"/>
      <family val="2"/>
      <scheme val="minor"/>
    </font>
    <font>
      <b/>
      <sz val="10"/>
      <color theme="5"/>
      <name val="Arial"/>
      <family val="2"/>
    </font>
  </fonts>
  <fills count="24">
    <fill>
      <patternFill patternType="none"/>
    </fill>
    <fill>
      <patternFill patternType="gray125"/>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59999389629810485"/>
        <bgColor indexed="64"/>
      </patternFill>
    </fill>
    <fill>
      <patternFill patternType="solid">
        <fgColor theme="8"/>
        <bgColor indexed="64"/>
      </patternFill>
    </fill>
    <fill>
      <patternFill patternType="solid">
        <fgColor rgb="FFE2EFD9"/>
        <bgColor indexed="64"/>
      </patternFill>
    </fill>
    <fill>
      <patternFill patternType="solid">
        <fgColor rgb="FFD9E2F3"/>
        <bgColor indexed="64"/>
      </patternFill>
    </fill>
    <fill>
      <patternFill patternType="solid">
        <fgColor rgb="FF70AD47"/>
        <bgColor indexed="64"/>
      </patternFill>
    </fill>
    <fill>
      <patternFill patternType="solid">
        <fgColor theme="8" tint="0.79998168889431442"/>
        <bgColor indexed="64"/>
      </patternFill>
    </fill>
    <fill>
      <patternFill patternType="solid">
        <fgColor rgb="FFFFFFFF"/>
        <bgColor indexed="64"/>
      </patternFill>
    </fill>
    <fill>
      <patternFill patternType="solid">
        <fgColor rgb="FF000000"/>
        <bgColor indexed="64"/>
      </patternFill>
    </fill>
    <fill>
      <patternFill patternType="solid">
        <fgColor theme="4"/>
        <bgColor indexed="64"/>
      </patternFill>
    </fill>
    <fill>
      <patternFill patternType="solid">
        <fgColor rgb="FF002060"/>
        <bgColor indexed="64"/>
      </patternFill>
    </fill>
    <fill>
      <patternFill patternType="solid">
        <fgColor theme="4" tint="-0.249977111117893"/>
        <bgColor indexed="64"/>
      </patternFill>
    </fill>
    <fill>
      <patternFill patternType="solid">
        <fgColor rgb="FFFFC000"/>
        <bgColor indexed="64"/>
      </patternFill>
    </fill>
    <fill>
      <patternFill patternType="solid">
        <fgColor rgb="FF4472C4"/>
        <bgColor indexed="64"/>
      </patternFill>
    </fill>
    <fill>
      <patternFill patternType="solid">
        <fgColor rgb="FF1F497D"/>
        <bgColor indexed="64"/>
      </patternFill>
    </fill>
    <fill>
      <patternFill patternType="solid">
        <fgColor rgb="FFDBE5F1"/>
        <bgColor indexed="64"/>
      </patternFill>
    </fill>
    <fill>
      <patternFill patternType="solid">
        <fgColor theme="4" tint="0.79998168889431442"/>
        <bgColor indexed="64"/>
      </patternFill>
    </fill>
  </fills>
  <borders count="28">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1F497D"/>
      </left>
      <right/>
      <top/>
      <bottom/>
      <diagonal/>
    </border>
    <border>
      <left style="medium">
        <color rgb="FF1F497D"/>
      </left>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2" borderId="0" applyNumberFormat="0" applyBorder="0" applyAlignment="0" applyProtection="0"/>
    <xf numFmtId="0" fontId="4" fillId="3" borderId="0" applyNumberFormat="0" applyBorder="0" applyAlignment="0" applyProtection="0"/>
    <xf numFmtId="0" fontId="1" fillId="4" borderId="0" applyNumberFormat="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cellStyleXfs>
  <cellXfs count="460">
    <xf numFmtId="0" fontId="0" fillId="0" borderId="0" xfId="0"/>
    <xf numFmtId="0" fontId="0" fillId="0" borderId="0" xfId="0"/>
    <xf numFmtId="0" fontId="0" fillId="0" borderId="0" xfId="0" applyBorder="1"/>
    <xf numFmtId="0" fontId="13" fillId="0" borderId="18" xfId="0" applyFont="1" applyBorder="1"/>
    <xf numFmtId="0" fontId="8" fillId="5" borderId="18" xfId="3" applyFont="1" applyFill="1" applyBorder="1" applyAlignment="1" applyProtection="1">
      <alignment horizontal="center" vertical="center" wrapText="1"/>
      <protection hidden="1"/>
    </xf>
    <xf numFmtId="0" fontId="7" fillId="0" borderId="0" xfId="2" applyFont="1" applyFill="1" applyBorder="1" applyAlignment="1" applyProtection="1">
      <alignment vertical="center"/>
      <protection hidden="1"/>
    </xf>
    <xf numFmtId="0" fontId="7" fillId="13" borderId="1" xfId="2" applyFont="1" applyFill="1" applyBorder="1" applyAlignment="1" applyProtection="1">
      <alignment vertical="center"/>
      <protection hidden="1"/>
    </xf>
    <xf numFmtId="0" fontId="7" fillId="13" borderId="9" xfId="2" applyFont="1" applyFill="1" applyBorder="1" applyAlignment="1" applyProtection="1">
      <alignment vertical="center"/>
      <protection hidden="1"/>
    </xf>
    <xf numFmtId="0" fontId="0" fillId="0" borderId="18" xfId="0" applyBorder="1" applyAlignment="1">
      <alignment horizontal="center"/>
    </xf>
    <xf numFmtId="0" fontId="7" fillId="13" borderId="18" xfId="2" applyFont="1" applyFill="1" applyBorder="1" applyAlignment="1" applyProtection="1">
      <alignment vertical="center"/>
      <protection hidden="1"/>
    </xf>
    <xf numFmtId="0" fontId="11" fillId="5" borderId="0" xfId="1" applyFont="1" applyFill="1" applyBorder="1" applyAlignment="1" applyProtection="1">
      <alignment horizontal="center" wrapText="1"/>
      <protection locked="0"/>
    </xf>
    <xf numFmtId="0" fontId="13" fillId="0" borderId="18" xfId="0" applyFont="1" applyBorder="1" applyAlignment="1">
      <alignment horizontal="justify" vertical="center"/>
    </xf>
    <xf numFmtId="0" fontId="23" fillId="0" borderId="0" xfId="0" applyFont="1"/>
    <xf numFmtId="0" fontId="24" fillId="0" borderId="0" xfId="0" applyFont="1"/>
    <xf numFmtId="0" fontId="25" fillId="0" borderId="0" xfId="0" applyFont="1"/>
    <xf numFmtId="0" fontId="6" fillId="6" borderId="18" xfId="5" quotePrefix="1" applyFill="1" applyBorder="1" applyAlignment="1" applyProtection="1">
      <alignment horizontal="center" wrapText="1"/>
      <protection locked="0"/>
    </xf>
    <xf numFmtId="0" fontId="26" fillId="0" borderId="0" xfId="5" applyFont="1" applyFill="1" applyBorder="1" applyAlignment="1" applyProtection="1">
      <alignment vertical="center"/>
      <protection hidden="1"/>
    </xf>
    <xf numFmtId="0" fontId="26" fillId="0" borderId="0" xfId="5" quotePrefix="1" applyFont="1" applyFill="1" applyBorder="1" applyAlignment="1" applyProtection="1">
      <alignment vertical="center"/>
      <protection hidden="1"/>
    </xf>
    <xf numFmtId="0" fontId="27" fillId="0" borderId="0" xfId="0" applyFont="1" applyFill="1" applyBorder="1"/>
    <xf numFmtId="0" fontId="23" fillId="0" borderId="0" xfId="0" applyFont="1" applyBorder="1"/>
    <xf numFmtId="0" fontId="3" fillId="0" borderId="0" xfId="0" applyFont="1"/>
    <xf numFmtId="0" fontId="10" fillId="9" borderId="18" xfId="2" applyFont="1" applyFill="1" applyBorder="1" applyAlignment="1" applyProtection="1">
      <alignment horizontal="left" wrapText="1"/>
      <protection hidden="1"/>
    </xf>
    <xf numFmtId="0" fontId="12" fillId="8" borderId="18" xfId="2" applyFont="1" applyFill="1" applyBorder="1" applyAlignment="1" applyProtection="1">
      <alignment wrapText="1"/>
      <protection locked="0" hidden="1"/>
    </xf>
    <xf numFmtId="0" fontId="0" fillId="0" borderId="18" xfId="0" applyBorder="1"/>
    <xf numFmtId="0" fontId="0" fillId="0" borderId="0" xfId="0" applyAlignment="1">
      <alignment horizontal="center"/>
    </xf>
    <xf numFmtId="0" fontId="2" fillId="18" borderId="18" xfId="0" applyFont="1" applyFill="1" applyBorder="1" applyAlignment="1">
      <alignment horizontal="center"/>
    </xf>
    <xf numFmtId="0" fontId="0" fillId="0" borderId="18" xfId="0" applyFont="1" applyBorder="1" applyAlignment="1">
      <alignment horizontal="center"/>
    </xf>
    <xf numFmtId="0" fontId="23" fillId="0" borderId="18" xfId="0" applyFont="1" applyFill="1" applyBorder="1" applyAlignment="1"/>
    <xf numFmtId="0" fontId="0" fillId="0" borderId="18" xfId="0" applyFill="1" applyBorder="1"/>
    <xf numFmtId="0" fontId="14" fillId="0" borderId="18" xfId="0" applyFont="1" applyFill="1" applyBorder="1" applyAlignment="1">
      <alignment horizontal="center"/>
    </xf>
    <xf numFmtId="0" fontId="13" fillId="0" borderId="18" xfId="0" applyFont="1" applyBorder="1" applyAlignment="1"/>
    <xf numFmtId="0" fontId="10" fillId="7" borderId="18" xfId="2" applyFont="1" applyFill="1" applyBorder="1" applyAlignment="1" applyProtection="1">
      <alignment wrapText="1"/>
      <protection locked="0" hidden="1"/>
    </xf>
    <xf numFmtId="0" fontId="23" fillId="0" borderId="18" xfId="0" applyFont="1" applyFill="1" applyBorder="1" applyAlignment="1">
      <alignment wrapText="1"/>
    </xf>
    <xf numFmtId="0" fontId="2" fillId="7" borderId="18" xfId="0" applyFont="1" applyFill="1" applyBorder="1" applyAlignment="1">
      <alignment horizontal="left" wrapText="1"/>
    </xf>
    <xf numFmtId="0" fontId="14" fillId="8" borderId="18" xfId="0" applyFont="1" applyFill="1" applyBorder="1" applyAlignment="1">
      <alignment horizontal="center"/>
    </xf>
    <xf numFmtId="0" fontId="13" fillId="0" borderId="18" xfId="0" applyFont="1" applyBorder="1" applyAlignment="1">
      <alignment wrapText="1"/>
    </xf>
    <xf numFmtId="0" fontId="14" fillId="19" borderId="18" xfId="0" applyFont="1" applyFill="1" applyBorder="1" applyAlignment="1"/>
    <xf numFmtId="0" fontId="14" fillId="19" borderId="18" xfId="0" applyFont="1" applyFill="1" applyBorder="1" applyAlignment="1">
      <alignment horizontal="center"/>
    </xf>
    <xf numFmtId="0" fontId="0" fillId="0" borderId="2" xfId="0" applyBorder="1" applyAlignment="1"/>
    <xf numFmtId="0" fontId="0" fillId="0" borderId="3" xfId="0" applyBorder="1" applyAlignment="1"/>
    <xf numFmtId="0" fontId="0" fillId="0" borderId="2" xfId="0" applyFill="1" applyBorder="1" applyAlignment="1"/>
    <xf numFmtId="0" fontId="0" fillId="0" borderId="3" xfId="0" applyFill="1" applyBorder="1" applyAlignment="1"/>
    <xf numFmtId="0" fontId="13" fillId="0" borderId="18" xfId="0" applyFont="1" applyBorder="1" applyAlignment="1">
      <alignment vertical="center" wrapText="1"/>
    </xf>
    <xf numFmtId="0" fontId="28" fillId="17" borderId="19" xfId="0" applyFont="1" applyFill="1" applyBorder="1" applyAlignment="1">
      <alignment vertical="center" wrapText="1"/>
    </xf>
    <xf numFmtId="0" fontId="28" fillId="17" borderId="20" xfId="0" applyFont="1" applyFill="1" applyBorder="1" applyAlignment="1">
      <alignment vertical="center" wrapText="1"/>
    </xf>
    <xf numFmtId="0" fontId="28" fillId="17" borderId="21" xfId="0" applyFont="1" applyFill="1" applyBorder="1" applyAlignment="1">
      <alignment vertical="center" wrapText="1"/>
    </xf>
    <xf numFmtId="0" fontId="13" fillId="0" borderId="0" xfId="0" applyFont="1"/>
    <xf numFmtId="0" fontId="0" fillId="0" borderId="2" xfId="0" applyFont="1" applyBorder="1" applyAlignment="1">
      <alignment horizontal="center"/>
    </xf>
    <xf numFmtId="0" fontId="13" fillId="0" borderId="18" xfId="0" applyFont="1" applyBorder="1" applyAlignment="1">
      <alignment vertical="center"/>
    </xf>
    <xf numFmtId="0" fontId="9" fillId="0" borderId="0" xfId="5" applyFont="1" applyAlignment="1" applyProtection="1">
      <alignment vertical="center"/>
    </xf>
    <xf numFmtId="0" fontId="14" fillId="0" borderId="18" xfId="0" applyFont="1" applyBorder="1" applyAlignment="1">
      <alignment vertical="center" wrapText="1"/>
    </xf>
    <xf numFmtId="0" fontId="29" fillId="0" borderId="0" xfId="5" applyFont="1" applyAlignment="1" applyProtection="1">
      <alignment vertical="center"/>
    </xf>
    <xf numFmtId="0" fontId="20" fillId="0" borderId="18" xfId="0" applyFont="1" applyBorder="1" applyAlignment="1">
      <alignment vertical="center" wrapText="1"/>
    </xf>
    <xf numFmtId="0" fontId="30" fillId="0" borderId="0" xfId="0" applyFont="1"/>
    <xf numFmtId="0" fontId="11" fillId="0" borderId="0" xfId="1" applyFont="1" applyFill="1" applyBorder="1" applyAlignment="1" applyProtection="1">
      <alignment horizontal="center" wrapText="1"/>
      <protection locked="0"/>
    </xf>
    <xf numFmtId="0" fontId="26" fillId="0" borderId="0" xfId="5" applyFont="1" applyAlignment="1" applyProtection="1"/>
    <xf numFmtId="0" fontId="0" fillId="0" borderId="2" xfId="0" applyBorder="1" applyAlignment="1">
      <alignment horizontal="center"/>
    </xf>
    <xf numFmtId="0" fontId="13" fillId="0" borderId="3" xfId="0" applyFont="1" applyBorder="1"/>
    <xf numFmtId="0" fontId="9" fillId="0" borderId="10" xfId="2" applyFont="1" applyFill="1" applyBorder="1" applyAlignment="1" applyProtection="1">
      <alignment wrapText="1"/>
      <protection locked="0" hidden="1"/>
    </xf>
    <xf numFmtId="0" fontId="11" fillId="6" borderId="18" xfId="1" applyFont="1" applyFill="1" applyBorder="1" applyAlignment="1" applyProtection="1">
      <alignment horizontal="center" wrapText="1"/>
      <protection locked="0"/>
    </xf>
    <xf numFmtId="0" fontId="3" fillId="0" borderId="18" xfId="0" applyFont="1" applyBorder="1" applyAlignment="1">
      <alignment horizontal="center"/>
    </xf>
    <xf numFmtId="0" fontId="14" fillId="0" borderId="4" xfId="0" applyFont="1" applyBorder="1" applyAlignment="1">
      <alignment horizontal="right"/>
    </xf>
    <xf numFmtId="0" fontId="12" fillId="0" borderId="11" xfId="2" applyFont="1" applyFill="1" applyBorder="1" applyAlignment="1" applyProtection="1">
      <alignment horizontal="right" wrapText="1"/>
      <protection locked="0" hidden="1"/>
    </xf>
    <xf numFmtId="0" fontId="14" fillId="0" borderId="18" xfId="0" applyFont="1" applyBorder="1" applyAlignment="1">
      <alignment horizontal="center"/>
    </xf>
    <xf numFmtId="0" fontId="7" fillId="8" borderId="18" xfId="2" applyFont="1" applyFill="1" applyBorder="1" applyAlignment="1" applyProtection="1">
      <alignment vertical="center"/>
      <protection hidden="1"/>
    </xf>
    <xf numFmtId="0" fontId="11" fillId="8" borderId="18" xfId="1" applyFont="1" applyFill="1" applyBorder="1" applyAlignment="1" applyProtection="1">
      <alignment horizontal="center" wrapText="1"/>
      <protection locked="0"/>
    </xf>
    <xf numFmtId="0" fontId="14" fillId="22" borderId="18" xfId="0" applyFont="1" applyFill="1" applyBorder="1" applyAlignment="1">
      <alignment horizontal="center" vertical="center" wrapText="1"/>
    </xf>
    <xf numFmtId="0" fontId="0" fillId="0" borderId="18" xfId="0" applyBorder="1" applyAlignment="1">
      <alignment horizontal="center" vertical="center"/>
    </xf>
    <xf numFmtId="0" fontId="14" fillId="0" borderId="18" xfId="0" applyFont="1" applyBorder="1" applyAlignment="1">
      <alignment vertical="center"/>
    </xf>
    <xf numFmtId="0" fontId="3" fillId="0" borderId="18" xfId="0" applyFont="1" applyBorder="1" applyAlignment="1">
      <alignment vertical="center"/>
    </xf>
    <xf numFmtId="0" fontId="14" fillId="10" borderId="18" xfId="0" applyFont="1" applyFill="1" applyBorder="1" applyAlignment="1">
      <alignment vertical="center" wrapText="1"/>
    </xf>
    <xf numFmtId="0" fontId="14" fillId="0" borderId="18" xfId="0" applyFont="1" applyBorder="1" applyAlignment="1">
      <alignment vertical="center" wrapText="1"/>
    </xf>
    <xf numFmtId="0" fontId="14" fillId="15" borderId="18" xfId="0" applyFont="1" applyFill="1" applyBorder="1" applyAlignment="1">
      <alignment vertical="center" wrapText="1"/>
    </xf>
    <xf numFmtId="0" fontId="14" fillId="14" borderId="18" xfId="0" applyFont="1" applyFill="1" applyBorder="1" applyAlignment="1">
      <alignment vertical="center" wrapText="1"/>
    </xf>
    <xf numFmtId="0" fontId="14" fillId="5" borderId="18" xfId="0" applyFont="1" applyFill="1" applyBorder="1" applyAlignment="1">
      <alignment vertical="center" wrapText="1"/>
    </xf>
    <xf numFmtId="0" fontId="14" fillId="0" borderId="18" xfId="0" applyFont="1" applyBorder="1" applyAlignment="1">
      <alignment horizontal="center" vertical="center" wrapText="1"/>
    </xf>
    <xf numFmtId="0" fontId="13" fillId="0" borderId="23" xfId="0" applyFont="1" applyBorder="1" applyAlignment="1">
      <alignment vertical="center" wrapText="1"/>
    </xf>
    <xf numFmtId="0" fontId="20" fillId="0" borderId="27" xfId="0" applyFont="1" applyBorder="1" applyAlignment="1">
      <alignment vertical="center" wrapText="1"/>
    </xf>
    <xf numFmtId="0" fontId="10" fillId="9" borderId="18" xfId="0" applyFont="1" applyFill="1" applyBorder="1" applyAlignment="1">
      <alignment horizontal="center"/>
    </xf>
    <xf numFmtId="0" fontId="22" fillId="0" borderId="0" xfId="2" applyFont="1" applyFill="1" applyBorder="1" applyAlignment="1" applyProtection="1">
      <alignment vertical="center"/>
      <protection hidden="1"/>
    </xf>
    <xf numFmtId="0" fontId="13" fillId="0" borderId="23" xfId="0" applyFont="1" applyBorder="1" applyAlignment="1">
      <alignment horizontal="left" vertical="center" wrapText="1" indent="2"/>
    </xf>
    <xf numFmtId="0" fontId="21" fillId="0" borderId="22" xfId="0" applyFont="1" applyBorder="1" applyAlignment="1">
      <alignment horizontal="left" vertical="center" wrapText="1" indent="2"/>
    </xf>
    <xf numFmtId="0" fontId="21" fillId="0" borderId="23" xfId="0" applyFont="1" applyBorder="1" applyAlignment="1">
      <alignment horizontal="left" vertical="center" wrapText="1" indent="2"/>
    </xf>
    <xf numFmtId="0" fontId="20" fillId="0" borderId="23" xfId="0" applyFont="1" applyBorder="1" applyAlignment="1">
      <alignment vertical="center" wrapText="1"/>
    </xf>
    <xf numFmtId="0" fontId="17" fillId="0" borderId="22" xfId="0" applyFont="1" applyBorder="1" applyAlignment="1">
      <alignment horizontal="left" vertical="center" wrapText="1" indent="3"/>
    </xf>
    <xf numFmtId="0" fontId="13" fillId="0" borderId="27" xfId="0" applyFont="1" applyBorder="1" applyAlignment="1">
      <alignment vertical="center" wrapText="1"/>
    </xf>
    <xf numFmtId="0" fontId="20" fillId="0" borderId="23" xfId="0" applyFont="1" applyBorder="1" applyAlignment="1">
      <alignment wrapText="1"/>
    </xf>
    <xf numFmtId="0" fontId="7" fillId="0" borderId="18" xfId="3" applyFont="1" applyFill="1" applyBorder="1" applyAlignment="1" applyProtection="1">
      <alignment horizontal="center" vertical="center" wrapText="1"/>
      <protection hidden="1"/>
    </xf>
    <xf numFmtId="0" fontId="10" fillId="9" borderId="18" xfId="2" applyFont="1" applyFill="1" applyBorder="1" applyAlignment="1" applyProtection="1">
      <alignment vertical="center"/>
      <protection hidden="1"/>
    </xf>
    <xf numFmtId="0" fontId="10" fillId="9" borderId="18" xfId="1" applyFont="1" applyFill="1" applyBorder="1" applyAlignment="1" applyProtection="1">
      <alignment horizontal="center" wrapText="1"/>
      <protection locked="0"/>
    </xf>
    <xf numFmtId="0" fontId="3" fillId="19" borderId="18" xfId="0" applyFont="1" applyFill="1" applyBorder="1" applyAlignment="1">
      <alignment horizontal="center"/>
    </xf>
    <xf numFmtId="0" fontId="3" fillId="19" borderId="4" xfId="0" applyFont="1" applyFill="1" applyBorder="1" applyAlignment="1">
      <alignment horizontal="center"/>
    </xf>
    <xf numFmtId="0" fontId="3" fillId="0" borderId="4" xfId="0" applyFont="1" applyBorder="1" applyAlignment="1">
      <alignment horizontal="center"/>
    </xf>
    <xf numFmtId="0" fontId="33" fillId="0" borderId="18" xfId="1" applyFont="1" applyFill="1" applyBorder="1" applyAlignment="1" applyProtection="1">
      <alignment horizontal="center" wrapText="1"/>
      <protection locked="0"/>
    </xf>
    <xf numFmtId="0" fontId="34" fillId="0" borderId="18" xfId="0" applyFont="1" applyBorder="1" applyAlignment="1">
      <alignment horizontal="center"/>
    </xf>
    <xf numFmtId="0" fontId="2" fillId="9" borderId="23" xfId="0" applyFont="1" applyFill="1" applyBorder="1" applyAlignment="1">
      <alignment horizontal="center"/>
    </xf>
    <xf numFmtId="0" fontId="3" fillId="0" borderId="0" xfId="0" applyFont="1" applyBorder="1" applyAlignment="1">
      <alignment horizontal="center"/>
    </xf>
    <xf numFmtId="0" fontId="34" fillId="0" borderId="18" xfId="0" applyFont="1" applyFill="1" applyBorder="1" applyAlignment="1">
      <alignment horizontal="center"/>
    </xf>
    <xf numFmtId="0" fontId="35" fillId="0" borderId="18" xfId="0" applyFont="1" applyBorder="1" applyAlignment="1">
      <alignment horizontal="center" vertical="center"/>
    </xf>
    <xf numFmtId="0" fontId="36" fillId="0" borderId="18" xfId="1" applyFont="1" applyFill="1" applyBorder="1" applyAlignment="1" applyProtection="1">
      <alignment horizontal="center" wrapText="1"/>
      <protection locked="0"/>
    </xf>
    <xf numFmtId="0" fontId="37" fillId="0" borderId="18" xfId="0" applyFont="1" applyBorder="1" applyAlignment="1">
      <alignment horizontal="center"/>
    </xf>
    <xf numFmtId="0" fontId="11" fillId="0" borderId="0" xfId="1" applyFont="1" applyFill="1" applyBorder="1" applyAlignment="1" applyProtection="1">
      <alignment horizontal="left" wrapText="1"/>
      <protection locked="0"/>
    </xf>
    <xf numFmtId="0" fontId="2" fillId="5" borderId="0" xfId="0" applyFont="1" applyFill="1" applyBorder="1" applyAlignment="1">
      <alignment horizontal="center"/>
    </xf>
    <xf numFmtId="0" fontId="0" fillId="5" borderId="0" xfId="0" applyFill="1"/>
    <xf numFmtId="0" fontId="7" fillId="13" borderId="27" xfId="2" applyFont="1" applyFill="1" applyBorder="1" applyAlignment="1" applyProtection="1">
      <alignment wrapText="1"/>
      <protection hidden="1"/>
    </xf>
    <xf numFmtId="0" fontId="7" fillId="13" borderId="22" xfId="2" applyFont="1" applyFill="1" applyBorder="1" applyAlignment="1" applyProtection="1">
      <alignment wrapText="1"/>
      <protection hidden="1"/>
    </xf>
    <xf numFmtId="0" fontId="7" fillId="13" borderId="22" xfId="2" applyFont="1" applyFill="1" applyBorder="1" applyAlignment="1" applyProtection="1">
      <alignment vertical="center"/>
      <protection hidden="1"/>
    </xf>
    <xf numFmtId="0" fontId="7" fillId="13" borderId="23" xfId="2" applyFont="1" applyFill="1" applyBorder="1" applyAlignment="1" applyProtection="1">
      <alignment vertical="center"/>
      <protection hidden="1"/>
    </xf>
    <xf numFmtId="0" fontId="3" fillId="0" borderId="0" xfId="0" applyFont="1" applyAlignment="1">
      <alignment horizontal="right"/>
    </xf>
    <xf numFmtId="0" fontId="39" fillId="0" borderId="0" xfId="0" applyFont="1"/>
    <xf numFmtId="0" fontId="11" fillId="6" borderId="18" xfId="1" applyFont="1" applyFill="1" applyBorder="1" applyAlignment="1" applyProtection="1">
      <alignment horizontal="center" wrapText="1"/>
      <protection locked="0"/>
    </xf>
    <xf numFmtId="0" fontId="37" fillId="0" borderId="12" xfId="0" applyFont="1" applyBorder="1" applyAlignment="1">
      <alignment horizontal="left"/>
    </xf>
    <xf numFmtId="0" fontId="37" fillId="0" borderId="14" xfId="0" applyFont="1" applyBorder="1"/>
    <xf numFmtId="0" fontId="39" fillId="0" borderId="8" xfId="0" applyFont="1" applyBorder="1" applyAlignment="1">
      <alignment wrapText="1"/>
    </xf>
    <xf numFmtId="0" fontId="39" fillId="0" borderId="8" xfId="0" applyFont="1" applyFill="1" applyBorder="1" applyAlignment="1">
      <alignment wrapText="1"/>
    </xf>
    <xf numFmtId="0" fontId="39" fillId="0" borderId="11" xfId="0" applyFont="1" applyBorder="1" applyAlignment="1">
      <alignment wrapText="1"/>
    </xf>
    <xf numFmtId="0" fontId="40" fillId="0" borderId="0" xfId="0" applyFont="1"/>
    <xf numFmtId="0" fontId="38" fillId="0" borderId="0" xfId="0" applyFont="1"/>
    <xf numFmtId="0" fontId="39" fillId="0" borderId="0" xfId="0" applyFont="1" applyAlignment="1">
      <alignment wrapText="1"/>
    </xf>
    <xf numFmtId="0" fontId="39" fillId="0" borderId="5" xfId="0" quotePrefix="1" applyFont="1" applyBorder="1" applyAlignment="1">
      <alignment horizontal="center" vertical="center"/>
    </xf>
    <xf numFmtId="0" fontId="38" fillId="0" borderId="7" xfId="0" applyFont="1" applyBorder="1" applyAlignment="1">
      <alignment wrapText="1"/>
    </xf>
    <xf numFmtId="0" fontId="39" fillId="0" borderId="1" xfId="0" applyFont="1" applyBorder="1" applyAlignment="1">
      <alignment horizontal="center"/>
    </xf>
    <xf numFmtId="0" fontId="39" fillId="0" borderId="1" xfId="0" applyFont="1" applyBorder="1" applyAlignment="1">
      <alignment horizontal="center" vertical="center"/>
    </xf>
    <xf numFmtId="0" fontId="39" fillId="0" borderId="9" xfId="0" applyFont="1" applyBorder="1" applyAlignment="1">
      <alignment horizontal="center" vertical="center"/>
    </xf>
    <xf numFmtId="0" fontId="11" fillId="0" borderId="18" xfId="1" applyFont="1" applyFill="1" applyBorder="1" applyAlignment="1" applyProtection="1">
      <alignment horizontal="left" vertical="top" wrapText="1"/>
      <protection locked="0"/>
    </xf>
    <xf numFmtId="0" fontId="7" fillId="13" borderId="27" xfId="2" applyFont="1" applyFill="1" applyBorder="1" applyAlignment="1" applyProtection="1">
      <alignment vertical="center"/>
      <protection hidden="1"/>
    </xf>
    <xf numFmtId="0" fontId="14" fillId="0" borderId="18" xfId="0" applyFont="1" applyBorder="1" applyAlignment="1">
      <alignment vertical="top" wrapText="1"/>
    </xf>
    <xf numFmtId="165" fontId="3" fillId="0" borderId="13" xfId="0" applyNumberFormat="1" applyFont="1" applyBorder="1"/>
    <xf numFmtId="165" fontId="3" fillId="0" borderId="15" xfId="0" applyNumberFormat="1" applyFont="1" applyBorder="1"/>
    <xf numFmtId="0" fontId="13" fillId="0" borderId="18" xfId="0" applyFont="1" applyBorder="1" applyAlignment="1">
      <alignment vertical="top"/>
    </xf>
    <xf numFmtId="0" fontId="13" fillId="0" borderId="18" xfId="0" applyFont="1" applyBorder="1" applyAlignment="1">
      <alignment vertical="top" wrapText="1"/>
    </xf>
    <xf numFmtId="0" fontId="13" fillId="0" borderId="18" xfId="0" applyFont="1" applyFill="1" applyBorder="1" applyAlignment="1">
      <alignment vertical="top" wrapText="1"/>
    </xf>
    <xf numFmtId="2" fontId="7" fillId="5" borderId="18" xfId="2" applyNumberFormat="1" applyFont="1" applyFill="1" applyBorder="1" applyAlignment="1" applyProtection="1">
      <alignment horizontal="center" vertical="center" wrapText="1"/>
      <protection hidden="1"/>
    </xf>
    <xf numFmtId="2" fontId="14" fillId="0" borderId="18" xfId="0" applyNumberFormat="1" applyFont="1" applyBorder="1" applyAlignment="1">
      <alignment horizontal="center"/>
    </xf>
    <xf numFmtId="2" fontId="3" fillId="0" borderId="18" xfId="0" applyNumberFormat="1" applyFont="1" applyBorder="1" applyAlignment="1">
      <alignment horizontal="center"/>
    </xf>
    <xf numFmtId="0" fontId="0" fillId="0" borderId="18" xfId="0" applyBorder="1" applyAlignment="1">
      <alignment horizontal="center" vertical="top"/>
    </xf>
    <xf numFmtId="0" fontId="0" fillId="0" borderId="18" xfId="0" applyBorder="1" applyAlignment="1">
      <alignment vertical="top"/>
    </xf>
    <xf numFmtId="166" fontId="11" fillId="6" borderId="18" xfId="8" applyNumberFormat="1" applyFont="1" applyFill="1" applyBorder="1" applyAlignment="1" applyProtection="1">
      <alignment horizontal="center" wrapText="1"/>
      <protection locked="0"/>
    </xf>
    <xf numFmtId="0" fontId="13" fillId="0" borderId="4" xfId="0" applyFont="1" applyBorder="1" applyAlignment="1">
      <alignment horizontal="left" vertical="top" wrapText="1"/>
    </xf>
    <xf numFmtId="0" fontId="14" fillId="0" borderId="18" xfId="0" applyFont="1" applyBorder="1" applyAlignment="1">
      <alignment vertical="center" wrapText="1"/>
    </xf>
    <xf numFmtId="0" fontId="14" fillId="0" borderId="18" xfId="0" applyFont="1" applyBorder="1" applyAlignment="1">
      <alignment vertical="center" wrapText="1"/>
    </xf>
    <xf numFmtId="0" fontId="13" fillId="14" borderId="18" xfId="0" applyFont="1" applyFill="1" applyBorder="1" applyAlignment="1">
      <alignment vertical="center" wrapText="1"/>
    </xf>
    <xf numFmtId="0" fontId="13" fillId="5" borderId="18" xfId="0" applyFont="1" applyFill="1" applyBorder="1" applyAlignment="1">
      <alignment vertical="center" wrapText="1"/>
    </xf>
    <xf numFmtId="0" fontId="13" fillId="0" borderId="18" xfId="0" applyFont="1" applyBorder="1" applyAlignment="1">
      <alignment vertical="center" wrapText="1"/>
    </xf>
    <xf numFmtId="0" fontId="13" fillId="0" borderId="18" xfId="0" applyFont="1" applyBorder="1" applyAlignment="1">
      <alignment vertical="top" wrapText="1"/>
    </xf>
    <xf numFmtId="0" fontId="9" fillId="0" borderId="4" xfId="2" applyFont="1" applyFill="1" applyBorder="1" applyAlignment="1" applyProtection="1">
      <alignment vertical="top" wrapText="1"/>
      <protection locked="0" hidden="1"/>
    </xf>
    <xf numFmtId="0" fontId="13" fillId="0" borderId="18" xfId="0" applyFont="1" applyFill="1" applyBorder="1" applyAlignment="1">
      <alignment horizontal="left" wrapText="1"/>
    </xf>
    <xf numFmtId="43" fontId="9" fillId="0" borderId="4" xfId="8" applyFont="1" applyFill="1" applyBorder="1" applyAlignment="1" applyProtection="1">
      <alignment horizontal="left" wrapText="1"/>
      <protection locked="0" hidden="1"/>
    </xf>
    <xf numFmtId="43" fontId="9" fillId="0" borderId="4" xfId="8" applyFont="1" applyFill="1" applyBorder="1" applyAlignment="1" applyProtection="1">
      <alignment horizontal="center" wrapText="1"/>
      <protection locked="0" hidden="1"/>
    </xf>
    <xf numFmtId="0" fontId="13" fillId="0" borderId="4" xfId="0" applyFont="1" applyBorder="1" applyAlignment="1">
      <alignment wrapText="1"/>
    </xf>
    <xf numFmtId="0" fontId="13" fillId="0" borderId="18" xfId="0" applyFont="1" applyFill="1" applyBorder="1" applyAlignment="1">
      <alignment horizontal="left" vertical="top" wrapText="1"/>
    </xf>
    <xf numFmtId="0" fontId="9" fillId="0" borderId="4" xfId="2" applyFont="1" applyFill="1" applyBorder="1" applyAlignment="1" applyProtection="1">
      <alignment horizontal="left" vertical="top" wrapText="1"/>
      <protection locked="0" hidden="1"/>
    </xf>
    <xf numFmtId="43" fontId="13" fillId="0" borderId="4" xfId="8" applyFont="1" applyBorder="1" applyAlignment="1"/>
    <xf numFmtId="43" fontId="13" fillId="0" borderId="0" xfId="8" applyFont="1"/>
    <xf numFmtId="0" fontId="13" fillId="0" borderId="18" xfId="0" applyFont="1" applyFill="1" applyBorder="1" applyAlignment="1">
      <alignment horizontal="left" vertical="top"/>
    </xf>
    <xf numFmtId="0" fontId="14" fillId="0" borderId="18" xfId="0" applyFont="1" applyFill="1" applyBorder="1" applyAlignment="1">
      <alignment horizontal="center" vertical="top"/>
    </xf>
    <xf numFmtId="0" fontId="0" fillId="0" borderId="18" xfId="0" applyFill="1" applyBorder="1" applyAlignment="1">
      <alignment vertical="top"/>
    </xf>
    <xf numFmtId="0" fontId="20" fillId="0" borderId="18" xfId="0" applyFont="1" applyBorder="1" applyAlignment="1">
      <alignment vertical="top" wrapText="1"/>
    </xf>
    <xf numFmtId="0" fontId="20" fillId="0" borderId="27" xfId="0" applyFont="1" applyBorder="1" applyAlignment="1">
      <alignment vertical="top" wrapText="1"/>
    </xf>
    <xf numFmtId="0" fontId="20" fillId="0" borderId="23" xfId="0" applyFont="1" applyBorder="1" applyAlignment="1">
      <alignment vertical="top" wrapText="1"/>
    </xf>
    <xf numFmtId="0" fontId="13" fillId="0" borderId="27" xfId="0" applyFont="1" applyBorder="1" applyAlignment="1">
      <alignment vertical="top" wrapText="1"/>
    </xf>
    <xf numFmtId="0" fontId="9" fillId="0" borderId="18" xfId="2" applyFont="1" applyFill="1" applyBorder="1" applyAlignment="1" applyProtection="1">
      <alignment vertical="center" wrapText="1"/>
      <protection locked="0" hidden="1"/>
    </xf>
    <xf numFmtId="0" fontId="9" fillId="0" borderId="18" xfId="2" applyFont="1" applyFill="1" applyBorder="1" applyAlignment="1" applyProtection="1">
      <alignment horizontal="left" vertical="center" wrapText="1"/>
      <protection locked="0" hidden="1"/>
    </xf>
    <xf numFmtId="0" fontId="0" fillId="0" borderId="18" xfId="0" applyFont="1" applyBorder="1" applyAlignment="1">
      <alignment horizontal="center" vertical="center"/>
    </xf>
    <xf numFmtId="0" fontId="0" fillId="0" borderId="0" xfId="0" applyFont="1" applyAlignment="1">
      <alignment horizontal="center" vertical="center"/>
    </xf>
    <xf numFmtId="0" fontId="13" fillId="0" borderId="18" xfId="0" applyFont="1" applyFill="1" applyBorder="1" applyAlignment="1">
      <alignment horizontal="center" vertical="center"/>
    </xf>
    <xf numFmtId="0" fontId="9" fillId="0" borderId="18"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18" xfId="0" applyFont="1" applyFill="1" applyBorder="1" applyAlignment="1">
      <alignment vertical="center"/>
    </xf>
    <xf numFmtId="0" fontId="2" fillId="9" borderId="18" xfId="0" applyFont="1" applyFill="1" applyBorder="1" applyAlignment="1">
      <alignment horizontal="center" vertical="center" wrapText="1"/>
    </xf>
    <xf numFmtId="0" fontId="0" fillId="0" borderId="22" xfId="0" applyFill="1" applyBorder="1" applyAlignment="1">
      <alignment horizontal="center" vertical="center"/>
    </xf>
    <xf numFmtId="0" fontId="0" fillId="0" borderId="18" xfId="0" applyFont="1" applyFill="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horizontal="left" vertical="center" wrapText="1"/>
    </xf>
    <xf numFmtId="0" fontId="14" fillId="0" borderId="18" xfId="0" applyFont="1" applyBorder="1" applyAlignment="1">
      <alignment vertical="center" wrapText="1"/>
    </xf>
    <xf numFmtId="0" fontId="13" fillId="0" borderId="18" xfId="0" applyFont="1" applyBorder="1" applyAlignment="1">
      <alignment horizontal="left" vertical="top" wrapText="1"/>
    </xf>
    <xf numFmtId="0" fontId="13" fillId="0" borderId="18" xfId="0" applyFont="1" applyBorder="1" applyAlignment="1">
      <alignment vertical="top" wrapText="1"/>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xf numFmtId="0" fontId="0" fillId="0" borderId="0" xfId="0" applyAlignment="1"/>
    <xf numFmtId="0" fontId="13" fillId="0" borderId="0" xfId="0" applyFont="1" applyAlignment="1">
      <alignment wrapText="1"/>
    </xf>
    <xf numFmtId="0" fontId="4" fillId="0" borderId="0" xfId="0" applyFont="1"/>
    <xf numFmtId="0" fontId="20" fillId="0" borderId="18" xfId="0" applyFont="1" applyBorder="1" applyAlignment="1">
      <alignment horizontal="left" vertical="top" wrapText="1"/>
    </xf>
    <xf numFmtId="0" fontId="0" fillId="0" borderId="0" xfId="0" applyAlignment="1">
      <alignment horizontal="left" vertical="top"/>
    </xf>
    <xf numFmtId="0" fontId="14" fillId="22" borderId="18" xfId="0" applyFont="1" applyFill="1" applyBorder="1" applyAlignment="1">
      <alignment horizontal="left" vertical="top" wrapText="1"/>
    </xf>
    <xf numFmtId="0" fontId="14" fillId="0" borderId="1" xfId="0" applyFont="1" applyBorder="1" applyAlignment="1">
      <alignment vertical="top" wrapText="1"/>
    </xf>
    <xf numFmtId="0" fontId="14" fillId="0" borderId="0"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13" fillId="0" borderId="0" xfId="0" applyFont="1" applyAlignment="1">
      <alignment horizontal="center"/>
    </xf>
    <xf numFmtId="0" fontId="13" fillId="0" borderId="0" xfId="0" applyFont="1" applyAlignment="1">
      <alignment vertical="top"/>
    </xf>
    <xf numFmtId="0" fontId="10" fillId="17" borderId="18" xfId="0" applyFont="1" applyFill="1" applyBorder="1"/>
    <xf numFmtId="0" fontId="10" fillId="17" borderId="18" xfId="0" applyFont="1" applyFill="1" applyBorder="1" applyAlignment="1">
      <alignment horizontal="center"/>
    </xf>
    <xf numFmtId="0" fontId="13" fillId="0" borderId="18" xfId="0" applyFont="1" applyBorder="1" applyAlignment="1">
      <alignment horizontal="justify" vertical="center" wrapText="1"/>
    </xf>
    <xf numFmtId="0" fontId="13" fillId="0" borderId="0" xfId="0" applyFont="1" applyAlignment="1">
      <alignment horizontal="justify" vertical="center"/>
    </xf>
    <xf numFmtId="0" fontId="10" fillId="17" borderId="18" xfId="0" applyFont="1" applyFill="1" applyBorder="1" applyAlignment="1">
      <alignment vertical="center"/>
    </xf>
    <xf numFmtId="0" fontId="10" fillId="17" borderId="18" xfId="0" applyFont="1" applyFill="1" applyBorder="1" applyAlignment="1">
      <alignment horizontal="justify" vertical="center"/>
    </xf>
    <xf numFmtId="0" fontId="9" fillId="0" borderId="18" xfId="5" applyFont="1" applyFill="1" applyBorder="1" applyAlignment="1" applyProtection="1">
      <alignment vertical="top" wrapText="1"/>
    </xf>
    <xf numFmtId="0" fontId="9" fillId="0" borderId="18" xfId="5" applyFont="1" applyBorder="1" applyAlignment="1" applyProtection="1">
      <alignment horizontal="left" vertical="top" wrapText="1"/>
    </xf>
    <xf numFmtId="0" fontId="13" fillId="0" borderId="18" xfId="0" applyFont="1" applyBorder="1" applyAlignment="1">
      <alignment horizontal="center" vertical="center"/>
    </xf>
    <xf numFmtId="0" fontId="2" fillId="0" borderId="0" xfId="0" applyFont="1" applyFill="1" applyBorder="1" applyAlignment="1">
      <alignment horizontal="center"/>
    </xf>
    <xf numFmtId="0" fontId="48" fillId="0" borderId="0" xfId="5" applyFont="1" applyFill="1" applyBorder="1" applyAlignment="1" applyProtection="1">
      <alignment vertical="center"/>
      <protection hidden="1"/>
    </xf>
    <xf numFmtId="0" fontId="0" fillId="0" borderId="0" xfId="0" applyFill="1"/>
    <xf numFmtId="0" fontId="46" fillId="0" borderId="0" xfId="0" applyFont="1" applyFill="1"/>
    <xf numFmtId="0" fontId="46" fillId="0" borderId="0" xfId="2" applyFont="1" applyFill="1" applyBorder="1" applyAlignment="1" applyProtection="1">
      <alignment vertical="center"/>
      <protection hidden="1"/>
    </xf>
    <xf numFmtId="0" fontId="41" fillId="0" borderId="0" xfId="1" applyFont="1" applyFill="1" applyBorder="1" applyAlignment="1" applyProtection="1">
      <alignment horizontal="center" wrapText="1"/>
      <protection locked="0"/>
    </xf>
    <xf numFmtId="0" fontId="47" fillId="0" borderId="0" xfId="0" applyFont="1" applyFill="1" applyBorder="1"/>
    <xf numFmtId="0" fontId="41" fillId="0" borderId="0" xfId="1" applyFont="1" applyFill="1" applyBorder="1" applyAlignment="1" applyProtection="1">
      <alignment horizontal="left" wrapText="1"/>
      <protection locked="0"/>
    </xf>
    <xf numFmtId="0" fontId="0" fillId="0" borderId="0" xfId="0" applyFont="1" applyFill="1" applyBorder="1"/>
    <xf numFmtId="0" fontId="0" fillId="0" borderId="0" xfId="0" applyFill="1" applyBorder="1"/>
    <xf numFmtId="0" fontId="13" fillId="0" borderId="18" xfId="0" applyFont="1" applyBorder="1" applyAlignment="1">
      <alignment vertical="top" wrapText="1"/>
    </xf>
    <xf numFmtId="0" fontId="6" fillId="0" borderId="0" xfId="5" applyAlignment="1" applyProtection="1"/>
    <xf numFmtId="0" fontId="3" fillId="0" borderId="0" xfId="0" applyFont="1" applyAlignment="1">
      <alignment vertical="center"/>
    </xf>
    <xf numFmtId="0" fontId="10" fillId="9" borderId="18" xfId="0" applyFont="1" applyFill="1" applyBorder="1" applyAlignment="1">
      <alignment horizontal="center" vertical="center"/>
    </xf>
    <xf numFmtId="0" fontId="0" fillId="0" borderId="0" xfId="0" applyAlignment="1">
      <alignment vertical="center"/>
    </xf>
    <xf numFmtId="0" fontId="0" fillId="0" borderId="0" xfId="0" applyAlignment="1">
      <alignment vertical="top"/>
    </xf>
    <xf numFmtId="0" fontId="10" fillId="9" borderId="18" xfId="0" applyFont="1" applyFill="1" applyBorder="1" applyAlignment="1">
      <alignment horizontal="center" vertical="top"/>
    </xf>
    <xf numFmtId="0" fontId="13" fillId="0" borderId="22" xfId="0" applyFont="1" applyBorder="1" applyAlignment="1">
      <alignment horizontal="left" vertical="top" wrapText="1"/>
    </xf>
    <xf numFmtId="0" fontId="13" fillId="0" borderId="23" xfId="0" applyFont="1" applyBorder="1" applyAlignment="1">
      <alignment vertical="top" wrapText="1"/>
    </xf>
    <xf numFmtId="0" fontId="14" fillId="22" borderId="18" xfId="0" applyFont="1" applyFill="1" applyBorder="1" applyAlignment="1">
      <alignment horizontal="center" vertical="top" wrapText="1"/>
    </xf>
    <xf numFmtId="0" fontId="13" fillId="0" borderId="18" xfId="0" applyFont="1" applyBorder="1" applyAlignment="1">
      <alignment vertical="top" wrapText="1"/>
    </xf>
    <xf numFmtId="0" fontId="9" fillId="0" borderId="18" xfId="0" applyFont="1" applyBorder="1" applyAlignment="1">
      <alignment horizontal="left" vertical="top" wrapText="1"/>
    </xf>
    <xf numFmtId="0" fontId="49" fillId="0" borderId="0" xfId="0" applyFont="1"/>
    <xf numFmtId="0" fontId="12" fillId="0" borderId="0" xfId="0" applyFont="1" applyFill="1" applyBorder="1" applyAlignment="1">
      <alignment horizontal="left" vertical="top" wrapText="1"/>
    </xf>
    <xf numFmtId="0" fontId="9" fillId="0" borderId="18" xfId="5" applyFont="1" applyBorder="1" applyAlignment="1" applyProtection="1">
      <alignment vertical="top" wrapText="1"/>
    </xf>
    <xf numFmtId="0" fontId="9" fillId="0" borderId="18" xfId="0" applyFont="1" applyBorder="1" applyAlignment="1">
      <alignment vertical="center" wrapText="1"/>
    </xf>
    <xf numFmtId="0" fontId="12" fillId="0" borderId="0" xfId="0" applyFont="1" applyFill="1" applyBorder="1" applyAlignment="1">
      <alignment horizontal="left" vertical="center" wrapText="1"/>
    </xf>
    <xf numFmtId="0" fontId="12" fillId="0" borderId="18" xfId="0" applyFont="1" applyBorder="1" applyAlignment="1">
      <alignment vertical="center" wrapText="1"/>
    </xf>
    <xf numFmtId="0" fontId="9" fillId="0" borderId="18" xfId="0" applyFont="1" applyBorder="1" applyAlignment="1">
      <alignment vertical="top"/>
    </xf>
    <xf numFmtId="0" fontId="9" fillId="0" borderId="18" xfId="0" applyFont="1" applyBorder="1" applyAlignment="1">
      <alignment vertical="top" wrapText="1"/>
    </xf>
    <xf numFmtId="0" fontId="9" fillId="0" borderId="0" xfId="0" applyFont="1" applyAlignment="1">
      <alignment vertical="top" wrapText="1"/>
    </xf>
    <xf numFmtId="0" fontId="9" fillId="0" borderId="18" xfId="0" applyFont="1" applyFill="1" applyBorder="1" applyAlignment="1">
      <alignment vertical="top" wrapText="1"/>
    </xf>
    <xf numFmtId="0" fontId="13" fillId="0" borderId="18" xfId="5" applyFont="1" applyBorder="1" applyAlignment="1" applyProtection="1">
      <alignment horizontal="left" vertical="top" wrapText="1"/>
    </xf>
    <xf numFmtId="0" fontId="14" fillId="0" borderId="0" xfId="0" applyFont="1" applyFill="1" applyBorder="1" applyAlignment="1">
      <alignment horizontal="left" vertical="center" wrapText="1"/>
    </xf>
    <xf numFmtId="0" fontId="13" fillId="0" borderId="18" xfId="5" applyFont="1" applyFill="1" applyBorder="1" applyAlignment="1" applyProtection="1">
      <alignment vertical="top" wrapText="1"/>
    </xf>
    <xf numFmtId="0" fontId="13" fillId="0" borderId="18" xfId="5" applyFont="1" applyBorder="1" applyAlignment="1" applyProtection="1">
      <alignment wrapText="1"/>
    </xf>
    <xf numFmtId="0" fontId="14" fillId="0" borderId="0" xfId="2" applyFont="1" applyFill="1" applyBorder="1" applyAlignment="1" applyProtection="1">
      <alignment horizontal="left" vertical="top" wrapText="1"/>
      <protection hidden="1"/>
    </xf>
    <xf numFmtId="0" fontId="1" fillId="5" borderId="0" xfId="0" applyFont="1" applyFill="1"/>
    <xf numFmtId="0" fontId="3" fillId="0" borderId="0" xfId="0" applyFont="1" applyFill="1" applyBorder="1" applyAlignment="1">
      <alignment horizontal="center"/>
    </xf>
    <xf numFmtId="0" fontId="1" fillId="0" borderId="0" xfId="0" applyFont="1"/>
    <xf numFmtId="0" fontId="54" fillId="23" borderId="5" xfId="2" applyFont="1" applyFill="1" applyBorder="1" applyAlignment="1" applyProtection="1">
      <alignment horizontal="left" vertical="top" wrapText="1"/>
      <protection hidden="1"/>
    </xf>
    <xf numFmtId="0" fontId="54" fillId="23" borderId="6" xfId="2" applyFont="1" applyFill="1" applyBorder="1" applyAlignment="1" applyProtection="1">
      <alignment horizontal="left" vertical="top" wrapText="1"/>
      <protection hidden="1"/>
    </xf>
    <xf numFmtId="0" fontId="23" fillId="23" borderId="6" xfId="0" applyFont="1" applyFill="1" applyBorder="1"/>
    <xf numFmtId="0" fontId="23" fillId="23" borderId="6" xfId="0" applyFont="1" applyFill="1" applyBorder="1" applyAlignment="1">
      <alignment horizontal="center"/>
    </xf>
    <xf numFmtId="0" fontId="23" fillId="23" borderId="7" xfId="0" applyFont="1" applyFill="1" applyBorder="1"/>
    <xf numFmtId="0" fontId="54" fillId="23" borderId="1" xfId="2" applyFont="1" applyFill="1" applyBorder="1" applyAlignment="1" applyProtection="1">
      <alignment vertical="center"/>
      <protection hidden="1"/>
    </xf>
    <xf numFmtId="0" fontId="54" fillId="23" borderId="0" xfId="1" applyFont="1" applyFill="1" applyBorder="1" applyAlignment="1" applyProtection="1">
      <alignment horizontal="center" wrapText="1"/>
      <protection locked="0"/>
    </xf>
    <xf numFmtId="0" fontId="54" fillId="23" borderId="0" xfId="0" applyFont="1" applyFill="1" applyBorder="1"/>
    <xf numFmtId="0" fontId="54" fillId="23" borderId="8" xfId="0" applyFont="1" applyFill="1" applyBorder="1"/>
    <xf numFmtId="0" fontId="54" fillId="23" borderId="10" xfId="1" applyFont="1" applyFill="1" applyBorder="1" applyAlignment="1" applyProtection="1">
      <alignment horizontal="center" wrapText="1"/>
      <protection locked="0"/>
    </xf>
    <xf numFmtId="0" fontId="57" fillId="23" borderId="10" xfId="0" applyFont="1" applyFill="1" applyBorder="1"/>
    <xf numFmtId="0" fontId="54" fillId="23" borderId="10" xfId="1" applyFont="1" applyFill="1" applyBorder="1" applyAlignment="1" applyProtection="1">
      <alignment horizontal="left" wrapText="1"/>
      <protection locked="0"/>
    </xf>
    <xf numFmtId="0" fontId="23" fillId="23" borderId="10" xfId="0" applyFont="1" applyFill="1" applyBorder="1"/>
    <xf numFmtId="0" fontId="23" fillId="23" borderId="11" xfId="0" applyFont="1" applyFill="1" applyBorder="1"/>
    <xf numFmtId="0" fontId="48" fillId="23" borderId="9" xfId="2" applyFont="1" applyFill="1" applyBorder="1" applyAlignment="1" applyProtection="1">
      <alignment vertical="center"/>
      <protection hidden="1"/>
    </xf>
    <xf numFmtId="0" fontId="24" fillId="0" borderId="18" xfId="0" applyFont="1" applyBorder="1" applyAlignment="1">
      <alignment horizontal="center" vertical="center"/>
    </xf>
    <xf numFmtId="0" fontId="14" fillId="0" borderId="18" xfId="0" applyFont="1" applyBorder="1" applyAlignment="1">
      <alignment vertical="center" wrapText="1"/>
    </xf>
    <xf numFmtId="0" fontId="14" fillId="0" borderId="0"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Fill="1" applyBorder="1" applyAlignment="1">
      <alignment vertical="top"/>
    </xf>
    <xf numFmtId="0" fontId="14" fillId="0" borderId="0" xfId="0" applyFont="1" applyAlignment="1">
      <alignment vertical="center"/>
    </xf>
    <xf numFmtId="0" fontId="10" fillId="17" borderId="18" xfId="0" applyFont="1" applyFill="1" applyBorder="1" applyAlignment="1">
      <alignment horizontal="center" vertical="center"/>
    </xf>
    <xf numFmtId="0" fontId="13" fillId="0" borderId="18" xfId="0" applyFont="1" applyFill="1" applyBorder="1" applyAlignment="1">
      <alignment wrapText="1"/>
    </xf>
    <xf numFmtId="0" fontId="13" fillId="0" borderId="0" xfId="0" applyFont="1" applyAlignment="1">
      <alignment horizontal="center" vertical="center"/>
    </xf>
    <xf numFmtId="0" fontId="16" fillId="0" borderId="0" xfId="0" applyFont="1" applyBorder="1" applyAlignment="1">
      <alignment horizontal="center" vertical="center" wrapText="1"/>
    </xf>
    <xf numFmtId="0" fontId="13" fillId="0" borderId="0" xfId="0" applyFont="1" applyBorder="1" applyAlignment="1">
      <alignment vertical="center" wrapText="1"/>
    </xf>
    <xf numFmtId="0" fontId="14" fillId="0" borderId="0" xfId="0" applyFont="1" applyBorder="1" applyAlignment="1">
      <alignment vertical="center" wrapText="1"/>
    </xf>
    <xf numFmtId="0" fontId="14" fillId="0" borderId="0" xfId="0" applyFont="1" applyFill="1" applyBorder="1" applyAlignment="1">
      <alignment vertical="center" wrapText="1"/>
    </xf>
    <xf numFmtId="0" fontId="14" fillId="0" borderId="18" xfId="0" applyFont="1" applyBorder="1" applyAlignment="1">
      <alignment horizontal="left" vertical="center" wrapText="1"/>
    </xf>
    <xf numFmtId="0" fontId="58" fillId="0" borderId="18" xfId="2" applyFont="1" applyFill="1" applyBorder="1" applyAlignment="1" applyProtection="1">
      <alignment vertical="center" wrapText="1"/>
      <protection hidden="1"/>
    </xf>
    <xf numFmtId="0" fontId="58" fillId="0" borderId="18" xfId="2" applyFont="1" applyFill="1" applyBorder="1" applyAlignment="1" applyProtection="1">
      <alignment vertical="center"/>
      <protection hidden="1"/>
    </xf>
    <xf numFmtId="0" fontId="13" fillId="0" borderId="18" xfId="0" applyFont="1" applyBorder="1" applyAlignment="1">
      <alignment vertical="top" wrapText="1"/>
    </xf>
    <xf numFmtId="0" fontId="13" fillId="0" borderId="18" xfId="0" applyFont="1" applyBorder="1" applyAlignment="1">
      <alignment vertical="top" wrapText="1"/>
    </xf>
    <xf numFmtId="0" fontId="7" fillId="8" borderId="18" xfId="2" applyFont="1" applyFill="1" applyBorder="1" applyAlignment="1" applyProtection="1">
      <alignment horizontal="center" vertical="center"/>
      <protection hidden="1"/>
    </xf>
    <xf numFmtId="0" fontId="9"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20" fillId="0" borderId="18" xfId="0" applyFont="1" applyBorder="1" applyAlignment="1">
      <alignment horizontal="center" vertical="center" wrapText="1"/>
    </xf>
    <xf numFmtId="0" fontId="9" fillId="0" borderId="27" xfId="0" applyFont="1" applyBorder="1" applyAlignment="1">
      <alignment vertical="top" wrapText="1"/>
    </xf>
    <xf numFmtId="0" fontId="14" fillId="0" borderId="18" xfId="0" applyFont="1" applyBorder="1" applyAlignment="1">
      <alignment vertical="center" wrapText="1"/>
    </xf>
    <xf numFmtId="0" fontId="11" fillId="6" borderId="18" xfId="1" applyFont="1" applyFill="1" applyBorder="1" applyAlignment="1" applyProtection="1">
      <alignment horizontal="center" wrapText="1"/>
      <protection locked="0"/>
    </xf>
    <xf numFmtId="0" fontId="48" fillId="0" borderId="6" xfId="2" applyFont="1" applyFill="1" applyBorder="1" applyAlignment="1" applyProtection="1">
      <alignment horizontal="left" vertical="top" wrapText="1"/>
      <protection hidden="1"/>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12" fillId="8" borderId="2" xfId="2" applyFont="1" applyFill="1" applyBorder="1" applyAlignment="1" applyProtection="1">
      <alignment horizontal="center" wrapText="1"/>
      <protection locked="0" hidden="1"/>
    </xf>
    <xf numFmtId="0" fontId="12" fillId="8" borderId="3" xfId="2" applyFont="1" applyFill="1" applyBorder="1" applyAlignment="1" applyProtection="1">
      <alignment horizontal="center" wrapText="1"/>
      <protection locked="0" hidden="1"/>
    </xf>
    <xf numFmtId="0" fontId="12" fillId="8" borderId="4" xfId="2" applyFont="1" applyFill="1" applyBorder="1" applyAlignment="1" applyProtection="1">
      <alignment horizontal="center" wrapText="1"/>
      <protection locked="0" hidden="1"/>
    </xf>
    <xf numFmtId="0" fontId="10" fillId="9" borderId="2" xfId="2" applyFont="1" applyFill="1" applyBorder="1" applyAlignment="1" applyProtection="1">
      <alignment horizontal="center"/>
      <protection hidden="1"/>
    </xf>
    <xf numFmtId="0" fontId="10" fillId="9" borderId="3" xfId="2" applyFont="1" applyFill="1" applyBorder="1" applyAlignment="1" applyProtection="1">
      <alignment horizontal="center"/>
      <protection hidden="1"/>
    </xf>
    <xf numFmtId="0" fontId="10" fillId="9" borderId="4" xfId="2" applyFont="1" applyFill="1" applyBorder="1" applyAlignment="1" applyProtection="1">
      <alignment horizontal="center"/>
      <protection hidden="1"/>
    </xf>
    <xf numFmtId="43" fontId="8" fillId="5" borderId="2" xfId="8" applyFont="1" applyFill="1" applyBorder="1" applyAlignment="1" applyProtection="1">
      <alignment horizontal="center" vertical="center" wrapText="1"/>
      <protection hidden="1"/>
    </xf>
    <xf numFmtId="43" fontId="8" fillId="5" borderId="3" xfId="8" applyFont="1" applyFill="1" applyBorder="1" applyAlignment="1" applyProtection="1">
      <alignment horizontal="center" vertical="center" wrapText="1"/>
      <protection hidden="1"/>
    </xf>
    <xf numFmtId="43" fontId="8" fillId="5" borderId="4" xfId="8" applyFont="1" applyFill="1" applyBorder="1" applyAlignment="1" applyProtection="1">
      <alignment horizontal="center" vertical="center" wrapText="1"/>
      <protection hidden="1"/>
    </xf>
    <xf numFmtId="0" fontId="10" fillId="7" borderId="2" xfId="2" applyFont="1" applyFill="1" applyBorder="1" applyAlignment="1" applyProtection="1">
      <alignment horizontal="center" wrapText="1"/>
      <protection locked="0" hidden="1"/>
    </xf>
    <xf numFmtId="0" fontId="10" fillId="7" borderId="3" xfId="2" applyFont="1" applyFill="1" applyBorder="1" applyAlignment="1" applyProtection="1">
      <alignment horizontal="center" wrapText="1"/>
      <protection locked="0" hidden="1"/>
    </xf>
    <xf numFmtId="0" fontId="10" fillId="7" borderId="4" xfId="2" applyFont="1" applyFill="1" applyBorder="1" applyAlignment="1" applyProtection="1">
      <alignment horizontal="center" wrapText="1"/>
      <protection locked="0" hidden="1"/>
    </xf>
    <xf numFmtId="0" fontId="13" fillId="0" borderId="2" xfId="0" applyFont="1" applyBorder="1" applyAlignment="1">
      <alignment horizontal="left"/>
    </xf>
    <xf numFmtId="0" fontId="13" fillId="0" borderId="4" xfId="0" applyFont="1" applyBorder="1" applyAlignment="1">
      <alignment horizontal="left"/>
    </xf>
    <xf numFmtId="0" fontId="2" fillId="16" borderId="2" xfId="0" applyFont="1" applyFill="1" applyBorder="1" applyAlignment="1">
      <alignment horizontal="center"/>
    </xf>
    <xf numFmtId="0" fontId="2" fillId="16" borderId="4" xfId="0" applyFont="1" applyFill="1" applyBorder="1" applyAlignment="1">
      <alignment horizontal="center"/>
    </xf>
    <xf numFmtId="0" fontId="14" fillId="19" borderId="2" xfId="0" applyFont="1" applyFill="1" applyBorder="1" applyAlignment="1">
      <alignment horizontal="center"/>
    </xf>
    <xf numFmtId="0" fontId="14" fillId="19" borderId="4"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12" fillId="8" borderId="18" xfId="2" applyFont="1" applyFill="1" applyBorder="1" applyAlignment="1" applyProtection="1">
      <alignment horizontal="center" wrapText="1"/>
      <protection locked="0" hidden="1"/>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3" fillId="0" borderId="18" xfId="0" applyFont="1" applyBorder="1" applyAlignment="1">
      <alignment horizontal="right"/>
    </xf>
    <xf numFmtId="0" fontId="3" fillId="0" borderId="2" xfId="0" applyFont="1" applyBorder="1" applyAlignment="1">
      <alignment horizontal="right"/>
    </xf>
    <xf numFmtId="0" fontId="3" fillId="0" borderId="4" xfId="0" applyFont="1" applyBorder="1" applyAlignment="1">
      <alignment horizontal="right"/>
    </xf>
    <xf numFmtId="43" fontId="13" fillId="0" borderId="2" xfId="8" applyFont="1" applyBorder="1" applyAlignment="1">
      <alignment horizontal="center"/>
    </xf>
    <xf numFmtId="43" fontId="13" fillId="0" borderId="3" xfId="8" applyFont="1" applyBorder="1" applyAlignment="1">
      <alignment horizontal="center"/>
    </xf>
    <xf numFmtId="43" fontId="13" fillId="0" borderId="4" xfId="8" applyFont="1" applyBorder="1" applyAlignment="1">
      <alignment horizontal="center"/>
    </xf>
    <xf numFmtId="43" fontId="3" fillId="0" borderId="18" xfId="8"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4" fillId="19" borderId="3" xfId="0" applyFont="1" applyFill="1" applyBorder="1" applyAlignment="1">
      <alignment horizontal="center"/>
    </xf>
    <xf numFmtId="0" fontId="10" fillId="9" borderId="18" xfId="2" applyFont="1" applyFill="1" applyBorder="1" applyAlignment="1" applyProtection="1">
      <alignment horizontal="left" wrapText="1"/>
      <protection locked="0" hidden="1"/>
    </xf>
    <xf numFmtId="0" fontId="7" fillId="6" borderId="5" xfId="2" applyFont="1" applyFill="1" applyBorder="1" applyAlignment="1" applyProtection="1">
      <alignment horizontal="left" vertical="center" wrapText="1"/>
      <protection hidden="1"/>
    </xf>
    <xf numFmtId="0" fontId="7" fillId="6" borderId="6" xfId="2" applyFont="1" applyFill="1" applyBorder="1" applyAlignment="1" applyProtection="1">
      <alignment horizontal="left" vertical="center"/>
      <protection hidden="1"/>
    </xf>
    <xf numFmtId="0" fontId="7" fillId="6" borderId="7" xfId="2" applyFont="1" applyFill="1" applyBorder="1" applyAlignment="1" applyProtection="1">
      <alignment horizontal="left" vertical="center"/>
      <protection hidden="1"/>
    </xf>
    <xf numFmtId="0" fontId="7" fillId="6" borderId="1" xfId="2" applyFont="1" applyFill="1" applyBorder="1" applyAlignment="1" applyProtection="1">
      <alignment horizontal="left" vertical="center"/>
      <protection hidden="1"/>
    </xf>
    <xf numFmtId="0" fontId="7" fillId="6" borderId="0" xfId="2" applyFont="1" applyFill="1" applyBorder="1" applyAlignment="1" applyProtection="1">
      <alignment horizontal="left" vertical="center"/>
      <protection hidden="1"/>
    </xf>
    <xf numFmtId="0" fontId="7" fillId="6" borderId="8" xfId="2"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7" fillId="6" borderId="11" xfId="2" applyFont="1" applyFill="1" applyBorder="1" applyAlignment="1" applyProtection="1">
      <alignment horizontal="left" vertical="center"/>
      <protection hidden="1"/>
    </xf>
    <xf numFmtId="0" fontId="9" fillId="0" borderId="18" xfId="2" applyFont="1" applyFill="1" applyBorder="1" applyAlignment="1" applyProtection="1">
      <alignment wrapText="1"/>
      <protection locked="0" hidden="1"/>
    </xf>
    <xf numFmtId="0" fontId="9" fillId="0" borderId="2" xfId="2" applyFont="1" applyFill="1" applyBorder="1" applyAlignment="1" applyProtection="1">
      <alignment horizontal="left" wrapText="1"/>
      <protection locked="0" hidden="1"/>
    </xf>
    <xf numFmtId="0" fontId="9" fillId="0" borderId="4" xfId="2" applyFont="1" applyFill="1" applyBorder="1" applyAlignment="1" applyProtection="1">
      <alignment horizontal="left" wrapText="1"/>
      <protection locked="0" hidden="1"/>
    </xf>
    <xf numFmtId="0" fontId="13" fillId="0" borderId="18" xfId="0" applyFont="1" applyBorder="1" applyAlignment="1">
      <alignment horizontal="left" vertical="top" wrapText="1"/>
    </xf>
    <xf numFmtId="0" fontId="9" fillId="0" borderId="2" xfId="5" applyFont="1" applyBorder="1" applyAlignment="1" applyProtection="1">
      <alignment horizontal="left" vertical="top" wrapText="1"/>
    </xf>
    <xf numFmtId="0" fontId="9" fillId="0" borderId="4" xfId="5" applyFont="1" applyBorder="1" applyAlignment="1" applyProtection="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5" fillId="21" borderId="24" xfId="0" applyFont="1" applyFill="1" applyBorder="1" applyAlignment="1">
      <alignment horizontal="center" vertical="center" wrapText="1"/>
    </xf>
    <xf numFmtId="0" fontId="15" fillId="21" borderId="0" xfId="0" applyFont="1" applyFill="1" applyBorder="1" applyAlignment="1">
      <alignment horizontal="center" vertical="center" wrapText="1"/>
    </xf>
    <xf numFmtId="0" fontId="15" fillId="21" borderId="25" xfId="0" applyFont="1" applyFill="1" applyBorder="1" applyAlignment="1">
      <alignment horizontal="center" vertical="center" wrapText="1"/>
    </xf>
    <xf numFmtId="0" fontId="15" fillId="21" borderId="10" xfId="0" applyFont="1" applyFill="1" applyBorder="1" applyAlignment="1">
      <alignment horizontal="center" vertical="center" wrapText="1"/>
    </xf>
    <xf numFmtId="0" fontId="14" fillId="15" borderId="18" xfId="0" applyFont="1" applyFill="1" applyBorder="1" applyAlignment="1">
      <alignment vertical="center" wrapText="1"/>
    </xf>
    <xf numFmtId="0" fontId="15" fillId="20" borderId="18" xfId="0" applyFont="1" applyFill="1" applyBorder="1" applyAlignment="1">
      <alignment horizontal="center" vertical="center" wrapText="1"/>
    </xf>
    <xf numFmtId="0" fontId="14" fillId="14" borderId="18" xfId="0" applyFont="1" applyFill="1" applyBorder="1" applyAlignment="1">
      <alignment vertical="center"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22" borderId="2" xfId="0" applyFont="1" applyFill="1" applyBorder="1" applyAlignment="1">
      <alignment horizontal="center" vertical="center" wrapText="1"/>
    </xf>
    <xf numFmtId="0" fontId="14" fillId="22" borderId="4"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7" fillId="10" borderId="1" xfId="0" applyFont="1" applyFill="1" applyBorder="1" applyAlignment="1">
      <alignment horizontal="left" vertical="center" wrapText="1" indent="5"/>
    </xf>
    <xf numFmtId="0" fontId="17" fillId="10" borderId="0" xfId="0" applyFont="1" applyFill="1" applyBorder="1" applyAlignment="1">
      <alignment horizontal="left" vertical="center" wrapText="1" indent="5"/>
    </xf>
    <xf numFmtId="0" fontId="17" fillId="10" borderId="8" xfId="0" applyFont="1" applyFill="1" applyBorder="1" applyAlignment="1">
      <alignment horizontal="left" vertical="center" wrapText="1" indent="5"/>
    </xf>
    <xf numFmtId="0" fontId="14" fillId="5" borderId="18" xfId="0" applyFont="1" applyFill="1" applyBorder="1" applyAlignment="1">
      <alignment vertical="center" wrapText="1"/>
    </xf>
    <xf numFmtId="0" fontId="14" fillId="10" borderId="5" xfId="0" applyFont="1" applyFill="1" applyBorder="1" applyAlignment="1">
      <alignment vertical="center" wrapText="1"/>
    </xf>
    <xf numFmtId="0" fontId="14" fillId="10" borderId="6" xfId="0" applyFont="1" applyFill="1" applyBorder="1" applyAlignment="1">
      <alignment vertical="center" wrapText="1"/>
    </xf>
    <xf numFmtId="0" fontId="14" fillId="10" borderId="7" xfId="0" applyFont="1" applyFill="1" applyBorder="1" applyAlignment="1">
      <alignment vertical="center" wrapText="1"/>
    </xf>
    <xf numFmtId="0" fontId="15" fillId="12" borderId="18" xfId="0" applyFont="1" applyFill="1" applyBorder="1" applyAlignment="1">
      <alignment vertical="center" wrapText="1"/>
    </xf>
    <xf numFmtId="0" fontId="14" fillId="0" borderId="18" xfId="0" applyFont="1" applyBorder="1" applyAlignment="1">
      <alignment vertical="center" wrapText="1"/>
    </xf>
    <xf numFmtId="0" fontId="13" fillId="10" borderId="9" xfId="0" applyFont="1" applyFill="1" applyBorder="1" applyAlignment="1">
      <alignment vertical="center" wrapText="1"/>
    </xf>
    <xf numFmtId="0" fontId="13" fillId="10" borderId="10" xfId="0" applyFont="1" applyFill="1" applyBorder="1" applyAlignment="1">
      <alignment vertical="center" wrapText="1"/>
    </xf>
    <xf numFmtId="0" fontId="13" fillId="10" borderId="11" xfId="0" applyFont="1" applyFill="1" applyBorder="1" applyAlignment="1">
      <alignment vertical="center" wrapText="1"/>
    </xf>
    <xf numFmtId="0" fontId="14" fillId="10" borderId="18" xfId="0" applyFont="1" applyFill="1" applyBorder="1" applyAlignment="1">
      <alignment vertical="center" wrapText="1"/>
    </xf>
    <xf numFmtId="0" fontId="14" fillId="10" borderId="18"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10" borderId="2" xfId="0" applyFont="1" applyFill="1" applyBorder="1" applyAlignment="1">
      <alignment vertical="center" wrapText="1"/>
    </xf>
    <xf numFmtId="0" fontId="14" fillId="11" borderId="5" xfId="0" applyFont="1" applyFill="1" applyBorder="1" applyAlignment="1">
      <alignment vertical="center" wrapText="1"/>
    </xf>
    <xf numFmtId="0" fontId="14" fillId="11" borderId="7" xfId="0" applyFont="1" applyFill="1" applyBorder="1" applyAlignment="1">
      <alignment vertical="center" wrapText="1"/>
    </xf>
    <xf numFmtId="0" fontId="14" fillId="11" borderId="1" xfId="0" applyFont="1" applyFill="1" applyBorder="1" applyAlignment="1">
      <alignment vertical="center" wrapText="1"/>
    </xf>
    <xf numFmtId="0" fontId="14" fillId="11" borderId="8" xfId="0" applyFont="1" applyFill="1" applyBorder="1" applyAlignment="1">
      <alignment vertical="center" wrapText="1"/>
    </xf>
    <xf numFmtId="0" fontId="14" fillId="11" borderId="9" xfId="0" applyFont="1" applyFill="1" applyBorder="1" applyAlignment="1">
      <alignment vertical="center" wrapText="1"/>
    </xf>
    <xf numFmtId="0" fontId="14" fillId="11" borderId="11" xfId="0" applyFont="1" applyFill="1" applyBorder="1" applyAlignment="1">
      <alignment vertical="center" wrapText="1"/>
    </xf>
    <xf numFmtId="0" fontId="14" fillId="11" borderId="6" xfId="0" applyFont="1" applyFill="1" applyBorder="1" applyAlignment="1">
      <alignment vertical="center" wrapText="1"/>
    </xf>
    <xf numFmtId="0" fontId="14" fillId="11" borderId="10" xfId="0" applyFont="1" applyFill="1" applyBorder="1" applyAlignment="1">
      <alignment vertical="center" wrapText="1"/>
    </xf>
    <xf numFmtId="0" fontId="0" fillId="11" borderId="9" xfId="0" applyFill="1" applyBorder="1" applyAlignment="1">
      <alignment vertical="top" wrapText="1"/>
    </xf>
    <xf numFmtId="0" fontId="0" fillId="11" borderId="10" xfId="0" applyFill="1" applyBorder="1" applyAlignment="1">
      <alignment vertical="top" wrapText="1"/>
    </xf>
    <xf numFmtId="0" fontId="0" fillId="11" borderId="11" xfId="0" applyFill="1" applyBorder="1" applyAlignment="1">
      <alignment vertical="top" wrapText="1"/>
    </xf>
    <xf numFmtId="0" fontId="14" fillId="10" borderId="9" xfId="0" applyFont="1" applyFill="1" applyBorder="1" applyAlignment="1">
      <alignment vertical="center" wrapText="1"/>
    </xf>
    <xf numFmtId="0" fontId="14" fillId="10" borderId="10" xfId="0" applyFont="1" applyFill="1" applyBorder="1" applyAlignment="1">
      <alignment vertical="center" wrapText="1"/>
    </xf>
    <xf numFmtId="0" fontId="14" fillId="10" borderId="16" xfId="0" applyFont="1" applyFill="1" applyBorder="1" applyAlignment="1">
      <alignment vertical="center" wrapText="1"/>
    </xf>
    <xf numFmtId="0" fontId="14" fillId="10" borderId="0" xfId="0" applyFont="1" applyFill="1" applyBorder="1" applyAlignment="1">
      <alignment vertical="center" wrapText="1"/>
    </xf>
    <xf numFmtId="0" fontId="14" fillId="11" borderId="0" xfId="0" applyFont="1" applyFill="1" applyBorder="1" applyAlignment="1">
      <alignment vertical="center" wrapText="1"/>
    </xf>
    <xf numFmtId="0" fontId="0" fillId="11" borderId="1" xfId="0" applyFill="1" applyBorder="1" applyAlignment="1">
      <alignment vertical="top" wrapText="1"/>
    </xf>
    <xf numFmtId="0" fontId="0" fillId="11" borderId="0" xfId="0" applyFill="1" applyBorder="1" applyAlignment="1">
      <alignment vertical="top" wrapText="1"/>
    </xf>
    <xf numFmtId="0" fontId="0" fillId="11" borderId="8" xfId="0" applyFill="1" applyBorder="1" applyAlignment="1">
      <alignment vertical="top" wrapText="1"/>
    </xf>
    <xf numFmtId="0" fontId="14" fillId="10" borderId="26" xfId="0" applyFont="1" applyFill="1" applyBorder="1" applyAlignment="1">
      <alignment vertical="center" wrapText="1"/>
    </xf>
    <xf numFmtId="0" fontId="16" fillId="10" borderId="5" xfId="0" applyFont="1" applyFill="1" applyBorder="1" applyAlignment="1">
      <alignment vertical="center" wrapText="1"/>
    </xf>
    <xf numFmtId="0" fontId="16" fillId="10" borderId="6" xfId="0" applyFont="1" applyFill="1" applyBorder="1" applyAlignment="1">
      <alignment vertical="center" wrapText="1"/>
    </xf>
    <xf numFmtId="0" fontId="14" fillId="10" borderId="1" xfId="0" applyFont="1" applyFill="1" applyBorder="1" applyAlignment="1">
      <alignment vertical="center"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1" xfId="0" applyFont="1" applyBorder="1" applyAlignment="1">
      <alignment horizontal="center" vertical="top" wrapText="1"/>
    </xf>
    <xf numFmtId="0" fontId="14" fillId="0" borderId="0"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0" fontId="14" fillId="10" borderId="18" xfId="0" applyFont="1" applyFill="1" applyBorder="1" applyAlignment="1">
      <alignment vertical="top" wrapText="1"/>
    </xf>
    <xf numFmtId="0" fontId="15" fillId="20" borderId="27"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10" borderId="11" xfId="0" applyFont="1" applyFill="1" applyBorder="1" applyAlignment="1">
      <alignment vertical="center" wrapText="1"/>
    </xf>
    <xf numFmtId="0" fontId="16" fillId="10" borderId="7" xfId="0" applyFont="1" applyFill="1" applyBorder="1" applyAlignment="1">
      <alignment vertical="center" wrapText="1"/>
    </xf>
    <xf numFmtId="0" fontId="13" fillId="11" borderId="1" xfId="0" applyFont="1" applyFill="1" applyBorder="1" applyAlignment="1">
      <alignment vertical="top" wrapText="1"/>
    </xf>
    <xf numFmtId="0" fontId="13" fillId="11" borderId="0" xfId="0" applyFont="1" applyFill="1" applyBorder="1" applyAlignment="1">
      <alignment vertical="top" wrapText="1"/>
    </xf>
    <xf numFmtId="0" fontId="13" fillId="11" borderId="8" xfId="0" applyFont="1" applyFill="1" applyBorder="1" applyAlignment="1">
      <alignment vertical="top" wrapText="1"/>
    </xf>
    <xf numFmtId="0" fontId="14" fillId="10" borderId="8" xfId="0" applyFont="1" applyFill="1" applyBorder="1" applyAlignment="1">
      <alignment vertical="center" wrapText="1"/>
    </xf>
    <xf numFmtId="0" fontId="13" fillId="11" borderId="9" xfId="0" applyFont="1" applyFill="1" applyBorder="1" applyAlignment="1">
      <alignment vertical="top" wrapText="1"/>
    </xf>
    <xf numFmtId="0" fontId="13" fillId="11" borderId="10" xfId="0" applyFont="1" applyFill="1" applyBorder="1" applyAlignment="1">
      <alignment vertical="top" wrapText="1"/>
    </xf>
    <xf numFmtId="0" fontId="13" fillId="11" borderId="11" xfId="0" applyFont="1" applyFill="1" applyBorder="1" applyAlignment="1">
      <alignment vertical="top" wrapText="1"/>
    </xf>
    <xf numFmtId="0" fontId="13" fillId="10" borderId="1" xfId="0" applyFont="1" applyFill="1" applyBorder="1" applyAlignment="1">
      <alignment horizontal="left" vertical="center" wrapText="1" indent="5"/>
    </xf>
    <xf numFmtId="0" fontId="13" fillId="10" borderId="0" xfId="0" applyFont="1" applyFill="1" applyBorder="1" applyAlignment="1">
      <alignment horizontal="left" vertical="center" wrapText="1" indent="5"/>
    </xf>
    <xf numFmtId="0" fontId="13" fillId="10" borderId="8" xfId="0" applyFont="1" applyFill="1" applyBorder="1" applyAlignment="1">
      <alignment horizontal="left" vertical="center" wrapText="1" indent="5"/>
    </xf>
    <xf numFmtId="0" fontId="15" fillId="21" borderId="1" xfId="0" applyFont="1" applyFill="1" applyBorder="1" applyAlignment="1">
      <alignment horizontal="center" vertical="center" wrapText="1"/>
    </xf>
    <xf numFmtId="0" fontId="15" fillId="21" borderId="9" xfId="0" applyFont="1" applyFill="1" applyBorder="1" applyAlignment="1">
      <alignment horizontal="center" vertical="center" wrapText="1"/>
    </xf>
    <xf numFmtId="0" fontId="14" fillId="10" borderId="17" xfId="0" applyFont="1" applyFill="1" applyBorder="1" applyAlignment="1">
      <alignment vertical="center" wrapText="1"/>
    </xf>
    <xf numFmtId="0" fontId="17" fillId="10" borderId="16" xfId="0" applyFont="1" applyFill="1" applyBorder="1" applyAlignment="1">
      <alignment horizontal="left" vertical="center" wrapText="1" indent="5"/>
    </xf>
    <xf numFmtId="0" fontId="17" fillId="10" borderId="17" xfId="0" applyFont="1" applyFill="1" applyBorder="1" applyAlignment="1">
      <alignment horizontal="left" vertical="center" wrapText="1" indent="5"/>
    </xf>
    <xf numFmtId="0" fontId="13" fillId="10" borderId="18" xfId="0" applyFont="1" applyFill="1" applyBorder="1" applyAlignment="1">
      <alignment vertical="center" wrapText="1"/>
    </xf>
    <xf numFmtId="0" fontId="14" fillId="0" borderId="18" xfId="0" applyFont="1" applyBorder="1" applyAlignment="1">
      <alignment horizontal="center" vertical="center" wrapText="1"/>
    </xf>
    <xf numFmtId="0" fontId="13" fillId="0" borderId="2" xfId="5" applyFont="1" applyBorder="1" applyAlignment="1" applyProtection="1">
      <alignment horizontal="left" vertical="top" wrapText="1"/>
    </xf>
    <xf numFmtId="0" fontId="13" fillId="0" borderId="4" xfId="5" applyFont="1" applyBorder="1" applyAlignment="1" applyProtection="1">
      <alignment horizontal="left" vertical="top" wrapText="1"/>
    </xf>
    <xf numFmtId="0" fontId="16" fillId="10" borderId="16" xfId="0" applyFont="1" applyFill="1" applyBorder="1" applyAlignment="1">
      <alignment vertical="center" wrapText="1"/>
    </xf>
    <xf numFmtId="0" fontId="16" fillId="10" borderId="0" xfId="0" applyFont="1" applyFill="1" applyBorder="1" applyAlignment="1">
      <alignment vertical="center" wrapText="1"/>
    </xf>
    <xf numFmtId="0" fontId="13" fillId="0" borderId="27" xfId="0" applyFont="1" applyBorder="1" applyAlignment="1">
      <alignment horizontal="center" vertical="center" wrapText="1"/>
    </xf>
    <xf numFmtId="0" fontId="13" fillId="0" borderId="23" xfId="0" applyFont="1" applyBorder="1" applyAlignment="1">
      <alignment horizontal="center" vertical="center" wrapText="1"/>
    </xf>
    <xf numFmtId="0" fontId="13" fillId="10" borderId="1" xfId="0" applyFont="1" applyFill="1" applyBorder="1" applyAlignment="1">
      <alignment vertical="center" wrapText="1"/>
    </xf>
    <xf numFmtId="0" fontId="13" fillId="10" borderId="0" xfId="0" applyFont="1" applyFill="1" applyBorder="1" applyAlignment="1">
      <alignment vertical="center" wrapText="1"/>
    </xf>
    <xf numFmtId="0" fontId="13" fillId="10" borderId="8" xfId="0" applyFont="1" applyFill="1" applyBorder="1" applyAlignment="1">
      <alignment vertical="center" wrapText="1"/>
    </xf>
    <xf numFmtId="0" fontId="14" fillId="22" borderId="18" xfId="0" applyFont="1" applyFill="1" applyBorder="1" applyAlignment="1">
      <alignment horizontal="center" vertical="center" wrapText="1"/>
    </xf>
    <xf numFmtId="0" fontId="13" fillId="0" borderId="18" xfId="0" applyFont="1" applyBorder="1" applyAlignment="1">
      <alignment vertical="top" wrapText="1"/>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5" fillId="20" borderId="22"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20" borderId="18" xfId="0" applyFont="1" applyFill="1" applyBorder="1" applyAlignment="1">
      <alignment vertical="center" wrapText="1"/>
    </xf>
    <xf numFmtId="0" fontId="10" fillId="9" borderId="18" xfId="0" applyFont="1" applyFill="1" applyBorder="1" applyAlignment="1">
      <alignment vertical="center" wrapText="1"/>
    </xf>
  </cellXfs>
  <cellStyles count="9">
    <cellStyle name="20% - Accent3" xfId="3" builtinId="38"/>
    <cellStyle name="60% - Accent2" xfId="1" builtinId="36"/>
    <cellStyle name="Accent3" xfId="2" builtinId="37"/>
    <cellStyle name="Comma" xfId="8" builtinId="3"/>
    <cellStyle name="Comma 2" xfId="4"/>
    <cellStyle name="Hyperlink" xfId="5" builtinId="8"/>
    <cellStyle name="Komma 2" xfId="7"/>
    <cellStyle name="Normal" xfId="0" builtinId="0"/>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zoomScale="99" zoomScaleNormal="99" workbookViewId="0">
      <selection activeCell="B15" sqref="B15"/>
    </sheetView>
  </sheetViews>
  <sheetFormatPr defaultColWidth="0" defaultRowHeight="14.25" zeroHeight="1" x14ac:dyDescent="0.2"/>
  <cols>
    <col min="1" max="1" width="9.140625" style="109" customWidth="1"/>
    <col min="2" max="2" width="141.85546875" style="109" customWidth="1"/>
    <col min="3" max="3" width="1.140625" style="109" customWidth="1"/>
    <col min="4" max="16384" width="9.140625" style="109" hidden="1"/>
  </cols>
  <sheetData>
    <row r="1" spans="1:2" x14ac:dyDescent="0.2"/>
    <row r="2" spans="1:2" ht="18" x14ac:dyDescent="0.25">
      <c r="B2" s="116" t="s">
        <v>527</v>
      </c>
    </row>
    <row r="3" spans="1:2" x14ac:dyDescent="0.2"/>
    <row r="4" spans="1:2" x14ac:dyDescent="0.2"/>
    <row r="5" spans="1:2" ht="29.25" x14ac:dyDescent="0.2">
      <c r="B5" s="118" t="s">
        <v>536</v>
      </c>
    </row>
    <row r="6" spans="1:2" x14ac:dyDescent="0.2"/>
    <row r="7" spans="1:2" x14ac:dyDescent="0.2"/>
    <row r="8" spans="1:2" x14ac:dyDescent="0.2"/>
    <row r="9" spans="1:2" ht="15" x14ac:dyDescent="0.25">
      <c r="B9" s="117" t="s">
        <v>528</v>
      </c>
    </row>
    <row r="10" spans="1:2" ht="30" x14ac:dyDescent="0.25">
      <c r="A10" s="119" t="s">
        <v>529</v>
      </c>
      <c r="B10" s="120" t="s">
        <v>530</v>
      </c>
    </row>
    <row r="11" spans="1:2" x14ac:dyDescent="0.2">
      <c r="A11" s="121">
        <v>1</v>
      </c>
      <c r="B11" s="113" t="s">
        <v>533</v>
      </c>
    </row>
    <row r="12" spans="1:2" ht="57" x14ac:dyDescent="0.2">
      <c r="A12" s="122">
        <v>2</v>
      </c>
      <c r="B12" s="113" t="s">
        <v>537</v>
      </c>
    </row>
    <row r="13" spans="1:2" ht="28.5" x14ac:dyDescent="0.2">
      <c r="A13" s="122">
        <v>3</v>
      </c>
      <c r="B13" s="113" t="s">
        <v>534</v>
      </c>
    </row>
    <row r="14" spans="1:2" ht="71.25" x14ac:dyDescent="0.2">
      <c r="A14" s="122">
        <v>4</v>
      </c>
      <c r="B14" s="113" t="s">
        <v>803</v>
      </c>
    </row>
    <row r="15" spans="1:2" ht="85.5" x14ac:dyDescent="0.2">
      <c r="A15" s="122">
        <v>5</v>
      </c>
      <c r="B15" s="113" t="s">
        <v>538</v>
      </c>
    </row>
    <row r="16" spans="1:2" ht="57" x14ac:dyDescent="0.2">
      <c r="A16" s="122">
        <v>6</v>
      </c>
      <c r="B16" s="113" t="s">
        <v>539</v>
      </c>
    </row>
    <row r="17" spans="1:2" ht="99.75" x14ac:dyDescent="0.2">
      <c r="A17" s="122">
        <v>7</v>
      </c>
      <c r="B17" s="114" t="s">
        <v>540</v>
      </c>
    </row>
    <row r="18" spans="1:2" ht="57" x14ac:dyDescent="0.2">
      <c r="A18" s="122">
        <v>8</v>
      </c>
      <c r="B18" s="114" t="s">
        <v>535</v>
      </c>
    </row>
    <row r="19" spans="1:2" ht="114" x14ac:dyDescent="0.2">
      <c r="A19" s="122">
        <v>9</v>
      </c>
      <c r="B19" s="113" t="s">
        <v>532</v>
      </c>
    </row>
    <row r="20" spans="1:2" ht="57" x14ac:dyDescent="0.2">
      <c r="A20" s="123">
        <v>10</v>
      </c>
      <c r="B20" s="115" t="s">
        <v>531</v>
      </c>
    </row>
    <row r="21" spans="1:2" ht="6.75" customHeight="1" x14ac:dyDescent="0.2"/>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workbookViewId="0">
      <selection activeCell="B22" sqref="B22"/>
    </sheetView>
  </sheetViews>
  <sheetFormatPr defaultRowHeight="15" x14ac:dyDescent="0.25"/>
  <cols>
    <col min="2" max="2" width="39.7109375" customWidth="1"/>
    <col min="3" max="3" width="12" customWidth="1"/>
    <col min="6" max="6" width="16.140625" customWidth="1"/>
    <col min="7" max="7" width="0" hidden="1" customWidth="1"/>
    <col min="8" max="8" width="27.140625" customWidth="1"/>
    <col min="9" max="9" width="30.140625" customWidth="1"/>
    <col min="10" max="10" width="18.5703125" customWidth="1"/>
    <col min="11" max="11" width="28.28515625" customWidth="1"/>
  </cols>
  <sheetData>
    <row r="1" spans="1:9" x14ac:dyDescent="0.25">
      <c r="A1" s="379" t="s">
        <v>239</v>
      </c>
      <c r="B1" s="379"/>
      <c r="C1" s="379"/>
      <c r="D1" s="379"/>
      <c r="E1" s="385"/>
      <c r="F1" s="386"/>
      <c r="G1" s="385" t="s">
        <v>240</v>
      </c>
      <c r="H1" s="391"/>
      <c r="I1" s="386"/>
    </row>
    <row r="2" spans="1:9" x14ac:dyDescent="0.25">
      <c r="A2" s="379"/>
      <c r="B2" s="379"/>
      <c r="C2" s="379"/>
      <c r="D2" s="379"/>
      <c r="E2" s="387"/>
      <c r="F2" s="388"/>
      <c r="G2" s="389"/>
      <c r="H2" s="392"/>
      <c r="I2" s="390"/>
    </row>
    <row r="3" spans="1:9" x14ac:dyDescent="0.25">
      <c r="A3" s="371" t="s">
        <v>175</v>
      </c>
      <c r="B3" s="372"/>
      <c r="C3" s="372"/>
      <c r="D3" s="373"/>
      <c r="E3" s="387"/>
      <c r="F3" s="388"/>
      <c r="G3" s="387"/>
      <c r="H3" s="400"/>
      <c r="I3" s="388"/>
    </row>
    <row r="4" spans="1:9" x14ac:dyDescent="0.25">
      <c r="A4" s="396" t="s">
        <v>176</v>
      </c>
      <c r="B4" s="397"/>
      <c r="C4" s="397"/>
      <c r="D4" s="420"/>
      <c r="E4" s="387"/>
      <c r="F4" s="388"/>
      <c r="G4" s="387" t="s">
        <v>22</v>
      </c>
      <c r="H4" s="400"/>
      <c r="I4" s="388"/>
    </row>
    <row r="5" spans="1:9" x14ac:dyDescent="0.25">
      <c r="A5" s="405" t="s">
        <v>23</v>
      </c>
      <c r="B5" s="406"/>
      <c r="C5" s="406"/>
      <c r="D5" s="421"/>
      <c r="E5" s="387"/>
      <c r="F5" s="388"/>
      <c r="G5" s="401"/>
      <c r="H5" s="402"/>
      <c r="I5" s="403"/>
    </row>
    <row r="6" spans="1:9" x14ac:dyDescent="0.25">
      <c r="A6" s="407" t="s">
        <v>24</v>
      </c>
      <c r="B6" s="399"/>
      <c r="C6" s="399"/>
      <c r="D6" s="425"/>
      <c r="E6" s="387"/>
      <c r="F6" s="388"/>
      <c r="G6" s="401"/>
      <c r="H6" s="402"/>
      <c r="I6" s="403"/>
    </row>
    <row r="7" spans="1:9" x14ac:dyDescent="0.25">
      <c r="A7" s="407"/>
      <c r="B7" s="399"/>
      <c r="C7" s="399"/>
      <c r="D7" s="425"/>
      <c r="E7" s="387"/>
      <c r="F7" s="388"/>
      <c r="G7" s="401"/>
      <c r="H7" s="402"/>
      <c r="I7" s="403"/>
    </row>
    <row r="8" spans="1:9" x14ac:dyDescent="0.25">
      <c r="A8" s="396" t="s">
        <v>177</v>
      </c>
      <c r="B8" s="397"/>
      <c r="C8" s="397"/>
      <c r="D8" s="420"/>
      <c r="E8" s="389"/>
      <c r="F8" s="390"/>
      <c r="G8" s="393"/>
      <c r="H8" s="394"/>
      <c r="I8" s="395"/>
    </row>
    <row r="9" spans="1:9" x14ac:dyDescent="0.25">
      <c r="A9" s="371" t="s">
        <v>25</v>
      </c>
      <c r="B9" s="372"/>
      <c r="C9" s="372"/>
      <c r="D9" s="372"/>
      <c r="E9" s="372"/>
      <c r="F9" s="372"/>
      <c r="G9" s="372"/>
      <c r="H9" s="372"/>
      <c r="I9" s="373"/>
    </row>
    <row r="10" spans="1:9" x14ac:dyDescent="0.25">
      <c r="A10" s="367" t="s">
        <v>26</v>
      </c>
      <c r="B10" s="368"/>
      <c r="C10" s="368"/>
      <c r="D10" s="368"/>
      <c r="E10" s="368"/>
      <c r="F10" s="368"/>
      <c r="G10" s="368"/>
      <c r="H10" s="368"/>
      <c r="I10" s="369"/>
    </row>
    <row r="11" spans="1:9" x14ac:dyDescent="0.25">
      <c r="A11" s="367" t="s">
        <v>27</v>
      </c>
      <c r="B11" s="368"/>
      <c r="C11" s="368"/>
      <c r="D11" s="368"/>
      <c r="E11" s="368"/>
      <c r="F11" s="368"/>
      <c r="G11" s="368"/>
      <c r="H11" s="368"/>
      <c r="I11" s="369"/>
    </row>
    <row r="12" spans="1:9" x14ac:dyDescent="0.25">
      <c r="A12" s="445" t="s">
        <v>28</v>
      </c>
      <c r="B12" s="446"/>
      <c r="C12" s="446"/>
      <c r="D12" s="446"/>
      <c r="E12" s="446"/>
      <c r="F12" s="446"/>
      <c r="G12" s="446"/>
      <c r="H12" s="446"/>
      <c r="I12" s="447"/>
    </row>
    <row r="13" spans="1:9" ht="15" customHeight="1" x14ac:dyDescent="0.25">
      <c r="A13" s="379" t="s">
        <v>29</v>
      </c>
      <c r="B13" s="379" t="s">
        <v>30</v>
      </c>
      <c r="C13" s="361" t="s">
        <v>558</v>
      </c>
      <c r="D13" s="362"/>
      <c r="E13" s="363"/>
      <c r="F13" s="361" t="s">
        <v>172</v>
      </c>
      <c r="G13" s="362"/>
      <c r="H13" s="363"/>
      <c r="I13" s="379" t="s">
        <v>31</v>
      </c>
    </row>
    <row r="14" spans="1:9" x14ac:dyDescent="0.25">
      <c r="A14" s="379"/>
      <c r="B14" s="379"/>
      <c r="C14" s="364"/>
      <c r="D14" s="365"/>
      <c r="E14" s="366"/>
      <c r="F14" s="364"/>
      <c r="G14" s="365"/>
      <c r="H14" s="366"/>
      <c r="I14" s="379"/>
    </row>
    <row r="15" spans="1:9" x14ac:dyDescent="0.25">
      <c r="A15" s="374" t="s">
        <v>211</v>
      </c>
      <c r="B15" s="374"/>
      <c r="C15" s="374"/>
      <c r="D15" s="374"/>
      <c r="E15" s="374"/>
      <c r="F15" s="374"/>
      <c r="G15" s="374"/>
      <c r="H15" s="374"/>
      <c r="I15" s="374"/>
    </row>
    <row r="16" spans="1:9" x14ac:dyDescent="0.25">
      <c r="A16" s="71"/>
      <c r="B16" s="71"/>
      <c r="C16" s="381"/>
      <c r="D16" s="382"/>
      <c r="E16" s="383"/>
      <c r="F16" s="438" t="s">
        <v>174</v>
      </c>
      <c r="G16" s="438"/>
      <c r="H16" s="75" t="s">
        <v>173</v>
      </c>
      <c r="I16" s="71"/>
    </row>
    <row r="17" spans="1:9" ht="51.75" x14ac:dyDescent="0.25">
      <c r="A17" s="278" t="s">
        <v>560</v>
      </c>
      <c r="B17" s="238" t="s">
        <v>683</v>
      </c>
      <c r="C17" s="356"/>
      <c r="D17" s="357"/>
      <c r="E17" s="358"/>
      <c r="F17" s="353"/>
      <c r="G17" s="353"/>
      <c r="H17" s="72"/>
      <c r="I17" s="71"/>
    </row>
    <row r="18" spans="1:9" x14ac:dyDescent="0.25">
      <c r="A18" s="354" t="s">
        <v>277</v>
      </c>
      <c r="B18" s="418"/>
      <c r="C18" s="354"/>
      <c r="D18" s="354"/>
      <c r="E18" s="354"/>
      <c r="F18" s="354"/>
      <c r="G18" s="354"/>
      <c r="H18" s="354"/>
      <c r="I18" s="354"/>
    </row>
    <row r="19" spans="1:9" ht="25.5" x14ac:dyDescent="0.25">
      <c r="A19" s="419" t="s">
        <v>242</v>
      </c>
      <c r="B19" s="77" t="s">
        <v>278</v>
      </c>
      <c r="C19" s="408"/>
      <c r="D19" s="409"/>
      <c r="E19" s="410"/>
      <c r="F19" s="353"/>
      <c r="G19" s="353"/>
      <c r="H19" s="353"/>
      <c r="I19" s="375"/>
    </row>
    <row r="20" spans="1:9" x14ac:dyDescent="0.25">
      <c r="A20" s="419"/>
      <c r="B20" s="84" t="s">
        <v>178</v>
      </c>
      <c r="C20" s="411"/>
      <c r="D20" s="412"/>
      <c r="E20" s="413"/>
      <c r="F20" s="353"/>
      <c r="G20" s="353"/>
      <c r="H20" s="353"/>
      <c r="I20" s="375"/>
    </row>
    <row r="21" spans="1:9" x14ac:dyDescent="0.25">
      <c r="A21" s="419"/>
      <c r="B21" s="84" t="s">
        <v>179</v>
      </c>
      <c r="C21" s="411"/>
      <c r="D21" s="412"/>
      <c r="E21" s="413"/>
      <c r="F21" s="353"/>
      <c r="G21" s="353"/>
      <c r="H21" s="353"/>
      <c r="I21" s="375"/>
    </row>
    <row r="22" spans="1:9" ht="25.5" x14ac:dyDescent="0.25">
      <c r="A22" s="419"/>
      <c r="B22" s="84" t="s">
        <v>732</v>
      </c>
      <c r="C22" s="411"/>
      <c r="D22" s="412"/>
      <c r="E22" s="413"/>
      <c r="F22" s="353"/>
      <c r="G22" s="353"/>
      <c r="H22" s="353"/>
      <c r="I22" s="375"/>
    </row>
    <row r="23" spans="1:9" x14ac:dyDescent="0.25">
      <c r="A23" s="419"/>
      <c r="B23" s="84" t="s">
        <v>180</v>
      </c>
      <c r="C23" s="411"/>
      <c r="D23" s="412"/>
      <c r="E23" s="413"/>
      <c r="F23" s="353"/>
      <c r="G23" s="353"/>
      <c r="H23" s="353"/>
      <c r="I23" s="375"/>
    </row>
    <row r="24" spans="1:9" x14ac:dyDescent="0.25">
      <c r="A24" s="419"/>
      <c r="B24" s="84" t="s">
        <v>181</v>
      </c>
      <c r="C24" s="411"/>
      <c r="D24" s="412"/>
      <c r="E24" s="413"/>
      <c r="F24" s="353"/>
      <c r="G24" s="353"/>
      <c r="H24" s="353"/>
      <c r="I24" s="375"/>
    </row>
    <row r="25" spans="1:9" x14ac:dyDescent="0.25">
      <c r="A25" s="419"/>
      <c r="B25" s="84" t="s">
        <v>279</v>
      </c>
      <c r="C25" s="411"/>
      <c r="D25" s="412"/>
      <c r="E25" s="413"/>
      <c r="F25" s="353"/>
      <c r="G25" s="353"/>
      <c r="H25" s="353"/>
      <c r="I25" s="375"/>
    </row>
    <row r="26" spans="1:9" ht="38.25" x14ac:dyDescent="0.25">
      <c r="A26" s="419"/>
      <c r="B26" s="84" t="s">
        <v>553</v>
      </c>
      <c r="C26" s="411"/>
      <c r="D26" s="412"/>
      <c r="E26" s="413"/>
      <c r="F26" s="353"/>
      <c r="G26" s="353"/>
      <c r="H26" s="353"/>
      <c r="I26" s="375"/>
    </row>
    <row r="27" spans="1:9" x14ac:dyDescent="0.25">
      <c r="A27" s="419"/>
      <c r="B27" s="84" t="s">
        <v>182</v>
      </c>
      <c r="C27" s="411"/>
      <c r="D27" s="412"/>
      <c r="E27" s="413"/>
      <c r="F27" s="353"/>
      <c r="G27" s="353"/>
      <c r="H27" s="353"/>
      <c r="I27" s="375"/>
    </row>
    <row r="28" spans="1:9" x14ac:dyDescent="0.25">
      <c r="A28" s="419"/>
      <c r="B28" s="76" t="s">
        <v>280</v>
      </c>
      <c r="C28" s="414"/>
      <c r="D28" s="415"/>
      <c r="E28" s="416"/>
      <c r="F28" s="353"/>
      <c r="G28" s="353"/>
      <c r="H28" s="353"/>
      <c r="I28" s="375"/>
    </row>
    <row r="29" spans="1:9" ht="25.5" x14ac:dyDescent="0.25">
      <c r="A29" s="278" t="s">
        <v>244</v>
      </c>
      <c r="B29" s="83" t="s">
        <v>281</v>
      </c>
      <c r="C29" s="356"/>
      <c r="D29" s="357"/>
      <c r="E29" s="358"/>
      <c r="F29" s="353"/>
      <c r="G29" s="353"/>
      <c r="H29" s="72"/>
      <c r="I29" s="71"/>
    </row>
    <row r="30" spans="1:9" x14ac:dyDescent="0.25">
      <c r="A30" s="354" t="s">
        <v>283</v>
      </c>
      <c r="B30" s="354"/>
      <c r="C30" s="354"/>
      <c r="D30" s="354"/>
      <c r="E30" s="354"/>
      <c r="F30" s="354"/>
      <c r="G30" s="354"/>
      <c r="H30" s="354"/>
      <c r="I30" s="354"/>
    </row>
    <row r="31" spans="1:9" ht="38.25" x14ac:dyDescent="0.25">
      <c r="A31" s="278" t="s">
        <v>247</v>
      </c>
      <c r="B31" s="52" t="s">
        <v>284</v>
      </c>
      <c r="C31" s="356"/>
      <c r="D31" s="357"/>
      <c r="E31" s="358"/>
      <c r="F31" s="353"/>
      <c r="G31" s="353"/>
      <c r="H31" s="72"/>
      <c r="I31" s="71"/>
    </row>
    <row r="32" spans="1:9" ht="63.75" x14ac:dyDescent="0.25">
      <c r="A32" s="278" t="s">
        <v>249</v>
      </c>
      <c r="B32" s="52" t="s">
        <v>780</v>
      </c>
      <c r="C32" s="356"/>
      <c r="D32" s="357"/>
      <c r="E32" s="358"/>
      <c r="F32" s="353"/>
      <c r="G32" s="353"/>
      <c r="H32" s="72"/>
      <c r="I32" s="71"/>
    </row>
    <row r="33" spans="1:9" x14ac:dyDescent="0.25">
      <c r="A33" s="354" t="s">
        <v>285</v>
      </c>
      <c r="B33" s="354"/>
      <c r="C33" s="354"/>
      <c r="D33" s="354"/>
      <c r="E33" s="354"/>
      <c r="F33" s="354"/>
      <c r="G33" s="354"/>
      <c r="H33" s="354"/>
      <c r="I33" s="354"/>
    </row>
    <row r="34" spans="1:9" ht="25.5" x14ac:dyDescent="0.25">
      <c r="A34" s="278" t="s">
        <v>256</v>
      </c>
      <c r="B34" s="52" t="s">
        <v>286</v>
      </c>
      <c r="C34" s="356"/>
      <c r="D34" s="357"/>
      <c r="E34" s="358"/>
      <c r="F34" s="353"/>
      <c r="G34" s="353"/>
      <c r="H34" s="72"/>
      <c r="I34" s="71"/>
    </row>
    <row r="35" spans="1:9" ht="25.5" x14ac:dyDescent="0.25">
      <c r="A35" s="278" t="s">
        <v>258</v>
      </c>
      <c r="B35" s="52" t="s">
        <v>287</v>
      </c>
      <c r="C35" s="356"/>
      <c r="D35" s="357"/>
      <c r="E35" s="358"/>
      <c r="F35" s="353"/>
      <c r="G35" s="353"/>
      <c r="H35" s="72"/>
      <c r="I35" s="71"/>
    </row>
    <row r="36" spans="1:9" ht="29.25" customHeight="1" x14ac:dyDescent="0.25">
      <c r="A36" s="278" t="s">
        <v>288</v>
      </c>
      <c r="B36" s="52" t="s">
        <v>289</v>
      </c>
      <c r="C36" s="356"/>
      <c r="D36" s="357"/>
      <c r="E36" s="358"/>
      <c r="F36" s="353"/>
      <c r="G36" s="353"/>
      <c r="H36" s="72"/>
      <c r="I36" s="71"/>
    </row>
    <row r="37" spans="1:9" x14ac:dyDescent="0.25">
      <c r="A37" s="354" t="s">
        <v>290</v>
      </c>
      <c r="B37" s="354"/>
      <c r="C37" s="354"/>
      <c r="D37" s="354"/>
      <c r="E37" s="354"/>
      <c r="F37" s="354"/>
      <c r="G37" s="354"/>
      <c r="H37" s="354"/>
      <c r="I37" s="354"/>
    </row>
    <row r="38" spans="1:9" ht="51" x14ac:dyDescent="0.25">
      <c r="A38" s="278" t="s">
        <v>260</v>
      </c>
      <c r="B38" s="52" t="s">
        <v>291</v>
      </c>
      <c r="C38" s="356"/>
      <c r="D38" s="357"/>
      <c r="E38" s="358"/>
      <c r="F38" s="353"/>
      <c r="G38" s="353"/>
      <c r="H38" s="72"/>
      <c r="I38" s="71"/>
    </row>
    <row r="39" spans="1:9" ht="25.5" x14ac:dyDescent="0.25">
      <c r="A39" s="278" t="s">
        <v>262</v>
      </c>
      <c r="B39" s="52" t="s">
        <v>332</v>
      </c>
      <c r="C39" s="356"/>
      <c r="D39" s="357"/>
      <c r="E39" s="358"/>
      <c r="F39" s="353"/>
      <c r="G39" s="353"/>
      <c r="H39" s="72"/>
      <c r="I39" s="71"/>
    </row>
    <row r="40" spans="1:9" ht="25.5" x14ac:dyDescent="0.25">
      <c r="A40" s="278" t="s">
        <v>264</v>
      </c>
      <c r="B40" s="52" t="s">
        <v>293</v>
      </c>
      <c r="C40" s="356"/>
      <c r="D40" s="357"/>
      <c r="E40" s="358"/>
      <c r="F40" s="353"/>
      <c r="G40" s="353"/>
      <c r="H40" s="72"/>
      <c r="I40" s="71"/>
    </row>
    <row r="41" spans="1:9" x14ac:dyDescent="0.25">
      <c r="A41" s="354" t="s">
        <v>301</v>
      </c>
      <c r="B41" s="354"/>
      <c r="C41" s="354"/>
      <c r="D41" s="354"/>
      <c r="E41" s="354"/>
      <c r="F41" s="354"/>
      <c r="G41" s="354"/>
      <c r="H41" s="354"/>
      <c r="I41" s="354"/>
    </row>
    <row r="42" spans="1:9" ht="51" x14ac:dyDescent="0.25">
      <c r="A42" s="278" t="s">
        <v>743</v>
      </c>
      <c r="B42" s="52" t="s">
        <v>302</v>
      </c>
      <c r="C42" s="356"/>
      <c r="D42" s="357"/>
      <c r="E42" s="358"/>
      <c r="F42" s="353"/>
      <c r="G42" s="353"/>
      <c r="H42" s="72"/>
      <c r="I42" s="71"/>
    </row>
    <row r="43" spans="1:9" ht="25.5" x14ac:dyDescent="0.25">
      <c r="A43" s="278" t="s">
        <v>744</v>
      </c>
      <c r="B43" s="52" t="s">
        <v>304</v>
      </c>
      <c r="C43" s="356"/>
      <c r="D43" s="357"/>
      <c r="E43" s="358"/>
      <c r="F43" s="353"/>
      <c r="G43" s="353"/>
      <c r="H43" s="72"/>
      <c r="I43" s="71"/>
    </row>
    <row r="44" spans="1:9" ht="25.5" x14ac:dyDescent="0.25">
      <c r="A44" s="278" t="s">
        <v>745</v>
      </c>
      <c r="B44" s="52" t="s">
        <v>305</v>
      </c>
      <c r="C44" s="356"/>
      <c r="D44" s="357"/>
      <c r="E44" s="358"/>
      <c r="F44" s="353"/>
      <c r="G44" s="353"/>
      <c r="H44" s="72"/>
      <c r="I44" s="71"/>
    </row>
    <row r="45" spans="1:9" x14ac:dyDescent="0.25">
      <c r="A45" s="354" t="s">
        <v>306</v>
      </c>
      <c r="B45" s="354"/>
      <c r="C45" s="354"/>
      <c r="D45" s="354"/>
      <c r="E45" s="354"/>
      <c r="F45" s="354"/>
      <c r="G45" s="354"/>
      <c r="H45" s="354"/>
      <c r="I45" s="354"/>
    </row>
    <row r="46" spans="1:9" ht="25.5" x14ac:dyDescent="0.25">
      <c r="A46" s="278" t="s">
        <v>270</v>
      </c>
      <c r="B46" s="77" t="s">
        <v>307</v>
      </c>
      <c r="C46" s="356"/>
      <c r="D46" s="357"/>
      <c r="E46" s="358"/>
      <c r="F46" s="353"/>
      <c r="G46" s="353"/>
      <c r="H46" s="72"/>
      <c r="I46" s="71"/>
    </row>
    <row r="47" spans="1:9" ht="25.5" x14ac:dyDescent="0.25">
      <c r="A47" s="419" t="s">
        <v>783</v>
      </c>
      <c r="B47" s="77" t="s">
        <v>309</v>
      </c>
      <c r="C47" s="408"/>
      <c r="D47" s="409"/>
      <c r="E47" s="410"/>
      <c r="F47" s="353"/>
      <c r="G47" s="353"/>
      <c r="H47" s="353"/>
      <c r="I47" s="375"/>
    </row>
    <row r="48" spans="1:9" ht="25.5" x14ac:dyDescent="0.25">
      <c r="A48" s="419"/>
      <c r="B48" s="83" t="s">
        <v>213</v>
      </c>
      <c r="C48" s="414"/>
      <c r="D48" s="415"/>
      <c r="E48" s="416"/>
      <c r="F48" s="353"/>
      <c r="G48" s="353"/>
      <c r="H48" s="353"/>
      <c r="I48" s="375"/>
    </row>
    <row r="49" spans="1:11" ht="38.25" x14ac:dyDescent="0.25">
      <c r="A49" s="278" t="s">
        <v>310</v>
      </c>
      <c r="B49" s="83" t="s">
        <v>311</v>
      </c>
      <c r="C49" s="356"/>
      <c r="D49" s="357"/>
      <c r="E49" s="358"/>
      <c r="F49" s="353"/>
      <c r="G49" s="353"/>
      <c r="H49" s="72"/>
      <c r="I49" s="71"/>
    </row>
    <row r="50" spans="1:11" ht="38.25" x14ac:dyDescent="0.25">
      <c r="A50" s="278" t="s">
        <v>742</v>
      </c>
      <c r="B50" s="77" t="s">
        <v>313</v>
      </c>
      <c r="C50" s="356"/>
      <c r="D50" s="357"/>
      <c r="E50" s="358"/>
      <c r="F50" s="353"/>
      <c r="G50" s="353"/>
      <c r="H50" s="72"/>
      <c r="I50" s="71"/>
    </row>
    <row r="51" spans="1:11" ht="38.25" x14ac:dyDescent="0.25">
      <c r="A51" s="443" t="s">
        <v>314</v>
      </c>
      <c r="B51" s="77" t="s">
        <v>183</v>
      </c>
      <c r="C51" s="408"/>
      <c r="D51" s="409"/>
      <c r="E51" s="410"/>
      <c r="F51" s="353"/>
      <c r="G51" s="353"/>
      <c r="H51" s="353"/>
      <c r="I51" s="375"/>
    </row>
    <row r="52" spans="1:11" ht="25.5" x14ac:dyDescent="0.25">
      <c r="A52" s="444"/>
      <c r="B52" s="83" t="s">
        <v>212</v>
      </c>
      <c r="C52" s="414"/>
      <c r="D52" s="415"/>
      <c r="E52" s="416"/>
      <c r="F52" s="353"/>
      <c r="G52" s="353"/>
      <c r="H52" s="353"/>
      <c r="I52" s="375"/>
    </row>
    <row r="53" spans="1:11" ht="38.25" x14ac:dyDescent="0.25">
      <c r="A53" s="278" t="s">
        <v>315</v>
      </c>
      <c r="B53" s="83" t="s">
        <v>316</v>
      </c>
      <c r="C53" s="356"/>
      <c r="D53" s="357"/>
      <c r="E53" s="358"/>
      <c r="F53" s="353"/>
      <c r="G53" s="353"/>
      <c r="H53" s="72"/>
      <c r="I53" s="71"/>
    </row>
    <row r="54" spans="1:11" ht="25.5" x14ac:dyDescent="0.25">
      <c r="B54" s="236" t="s">
        <v>559</v>
      </c>
    </row>
    <row r="56" spans="1:11" x14ac:dyDescent="0.25">
      <c r="B56" s="349" t="s">
        <v>457</v>
      </c>
      <c r="C56" s="350"/>
      <c r="D56" s="350"/>
      <c r="E56" s="350"/>
      <c r="F56" s="350"/>
      <c r="G56" s="350"/>
      <c r="H56" s="350"/>
      <c r="I56" s="350"/>
      <c r="J56" s="350"/>
      <c r="K56" s="350"/>
    </row>
    <row r="57" spans="1:11" x14ac:dyDescent="0.25">
      <c r="B57" s="349"/>
      <c r="C57" s="350"/>
      <c r="D57" s="350"/>
      <c r="E57" s="350"/>
      <c r="F57" s="350"/>
      <c r="G57" s="350"/>
      <c r="H57" s="350"/>
      <c r="I57" s="350"/>
      <c r="J57" s="350"/>
      <c r="K57" s="350"/>
    </row>
    <row r="58" spans="1:11" x14ac:dyDescent="0.25">
      <c r="B58" s="351"/>
      <c r="C58" s="352"/>
      <c r="D58" s="352"/>
      <c r="E58" s="352"/>
      <c r="F58" s="352"/>
      <c r="G58" s="352"/>
      <c r="H58" s="352"/>
      <c r="I58" s="352"/>
      <c r="J58" s="352"/>
      <c r="K58" s="352"/>
    </row>
    <row r="59" spans="1:11" x14ac:dyDescent="0.25">
      <c r="B59" s="66" t="s">
        <v>454</v>
      </c>
      <c r="C59" s="359">
        <v>0</v>
      </c>
      <c r="D59" s="360"/>
      <c r="E59" s="359">
        <v>1</v>
      </c>
      <c r="F59" s="360"/>
      <c r="G59" s="359">
        <v>2</v>
      </c>
      <c r="H59" s="360"/>
      <c r="I59" s="66">
        <v>3</v>
      </c>
      <c r="J59" s="66" t="s">
        <v>455</v>
      </c>
      <c r="K59" s="66" t="s">
        <v>525</v>
      </c>
    </row>
    <row r="60" spans="1:11" ht="204" x14ac:dyDescent="0.25">
      <c r="B60" s="69" t="s">
        <v>277</v>
      </c>
      <c r="C60" s="347" t="s">
        <v>481</v>
      </c>
      <c r="D60" s="348"/>
      <c r="E60" s="347" t="s">
        <v>482</v>
      </c>
      <c r="F60" s="348"/>
      <c r="G60" s="136"/>
      <c r="H60" s="130" t="s">
        <v>483</v>
      </c>
      <c r="I60" s="130" t="s">
        <v>484</v>
      </c>
      <c r="J60" s="67">
        <v>0</v>
      </c>
      <c r="K60" s="23"/>
    </row>
    <row r="61" spans="1:11" ht="178.5" x14ac:dyDescent="0.25">
      <c r="B61" s="69" t="s">
        <v>283</v>
      </c>
      <c r="C61" s="347" t="s">
        <v>458</v>
      </c>
      <c r="D61" s="348"/>
      <c r="E61" s="347" t="s">
        <v>459</v>
      </c>
      <c r="F61" s="348"/>
      <c r="G61" s="136"/>
      <c r="H61" s="130" t="s">
        <v>460</v>
      </c>
      <c r="I61" s="130" t="s">
        <v>485</v>
      </c>
      <c r="J61" s="67">
        <v>0</v>
      </c>
      <c r="K61" s="23"/>
    </row>
    <row r="62" spans="1:11" ht="127.5" x14ac:dyDescent="0.25">
      <c r="B62" s="69" t="s">
        <v>461</v>
      </c>
      <c r="C62" s="347" t="s">
        <v>486</v>
      </c>
      <c r="D62" s="348"/>
      <c r="E62" s="345" t="s">
        <v>797</v>
      </c>
      <c r="F62" s="346"/>
      <c r="G62" s="231"/>
      <c r="H62" s="232" t="s">
        <v>784</v>
      </c>
      <c r="I62" s="130" t="s">
        <v>487</v>
      </c>
      <c r="J62" s="67">
        <v>0</v>
      </c>
      <c r="K62" s="23"/>
    </row>
    <row r="63" spans="1:11" ht="357" customHeight="1" x14ac:dyDescent="0.25">
      <c r="B63" s="174" t="s">
        <v>462</v>
      </c>
      <c r="C63" s="347" t="s">
        <v>488</v>
      </c>
      <c r="D63" s="348"/>
      <c r="E63" s="347" t="s">
        <v>785</v>
      </c>
      <c r="F63" s="348"/>
      <c r="G63" s="129"/>
      <c r="H63" s="274" t="s">
        <v>787</v>
      </c>
      <c r="I63" s="274" t="s">
        <v>786</v>
      </c>
      <c r="J63" s="67">
        <v>0</v>
      </c>
      <c r="K63" s="23"/>
    </row>
    <row r="64" spans="1:11" ht="165.75" x14ac:dyDescent="0.25">
      <c r="B64" s="172" t="s">
        <v>756</v>
      </c>
      <c r="C64" s="347" t="s">
        <v>489</v>
      </c>
      <c r="D64" s="348"/>
      <c r="E64" s="347" t="s">
        <v>490</v>
      </c>
      <c r="F64" s="348"/>
      <c r="G64" s="136"/>
      <c r="H64" s="131" t="s">
        <v>491</v>
      </c>
      <c r="I64" s="274" t="s">
        <v>805</v>
      </c>
      <c r="J64" s="67">
        <v>0</v>
      </c>
      <c r="K64" s="23"/>
    </row>
    <row r="65" spans="2:11" ht="214.5" customHeight="1" x14ac:dyDescent="0.25">
      <c r="B65" s="174" t="s">
        <v>463</v>
      </c>
      <c r="C65" s="345" t="s">
        <v>790</v>
      </c>
      <c r="D65" s="346"/>
      <c r="E65" s="345" t="s">
        <v>789</v>
      </c>
      <c r="F65" s="346"/>
      <c r="G65" s="231"/>
      <c r="H65" s="232" t="s">
        <v>791</v>
      </c>
      <c r="I65" s="232" t="s">
        <v>792</v>
      </c>
      <c r="J65" s="67">
        <v>0</v>
      </c>
      <c r="K65" s="23"/>
    </row>
  </sheetData>
  <mergeCells count="98">
    <mergeCell ref="C34:E34"/>
    <mergeCell ref="C35:E35"/>
    <mergeCell ref="C36:E36"/>
    <mergeCell ref="C38:E38"/>
    <mergeCell ref="C39:E39"/>
    <mergeCell ref="C40:E40"/>
    <mergeCell ref="C42:E42"/>
    <mergeCell ref="C43:E43"/>
    <mergeCell ref="C44:E44"/>
    <mergeCell ref="F35:G35"/>
    <mergeCell ref="F34:G34"/>
    <mergeCell ref="A9:I9"/>
    <mergeCell ref="A1:D2"/>
    <mergeCell ref="E1:F8"/>
    <mergeCell ref="G1:I2"/>
    <mergeCell ref="A3:D3"/>
    <mergeCell ref="G3:I3"/>
    <mergeCell ref="A4:D4"/>
    <mergeCell ref="G4:I4"/>
    <mergeCell ref="A5:D5"/>
    <mergeCell ref="G5:I5"/>
    <mergeCell ref="A6:D6"/>
    <mergeCell ref="G6:I6"/>
    <mergeCell ref="A7:D7"/>
    <mergeCell ref="G7:I7"/>
    <mergeCell ref="A8:D8"/>
    <mergeCell ref="G8:I8"/>
    <mergeCell ref="A10:I10"/>
    <mergeCell ref="A11:I11"/>
    <mergeCell ref="A12:I12"/>
    <mergeCell ref="A13:A14"/>
    <mergeCell ref="B13:B14"/>
    <mergeCell ref="I13:I14"/>
    <mergeCell ref="F13:H14"/>
    <mergeCell ref="C13:E14"/>
    <mergeCell ref="I19:I28"/>
    <mergeCell ref="A15:I15"/>
    <mergeCell ref="F16:G16"/>
    <mergeCell ref="F17:G17"/>
    <mergeCell ref="A18:I18"/>
    <mergeCell ref="A19:A28"/>
    <mergeCell ref="F19:G28"/>
    <mergeCell ref="H19:H28"/>
    <mergeCell ref="C17:E17"/>
    <mergeCell ref="C19:E28"/>
    <mergeCell ref="C16:E16"/>
    <mergeCell ref="F29:G29"/>
    <mergeCell ref="A30:I30"/>
    <mergeCell ref="F31:G31"/>
    <mergeCell ref="F32:G32"/>
    <mergeCell ref="A33:I33"/>
    <mergeCell ref="C29:E29"/>
    <mergeCell ref="C31:E31"/>
    <mergeCell ref="C32:E32"/>
    <mergeCell ref="H47:H48"/>
    <mergeCell ref="F36:G36"/>
    <mergeCell ref="F44:G44"/>
    <mergeCell ref="A37:I37"/>
    <mergeCell ref="F38:G38"/>
    <mergeCell ref="F39:G39"/>
    <mergeCell ref="F40:G40"/>
    <mergeCell ref="A41:I41"/>
    <mergeCell ref="F42:G42"/>
    <mergeCell ref="F43:G43"/>
    <mergeCell ref="I47:I48"/>
    <mergeCell ref="C46:E46"/>
    <mergeCell ref="C47:E48"/>
    <mergeCell ref="F46:G46"/>
    <mergeCell ref="A47:A48"/>
    <mergeCell ref="A45:I45"/>
    <mergeCell ref="F49:G49"/>
    <mergeCell ref="F50:G50"/>
    <mergeCell ref="A51:A52"/>
    <mergeCell ref="F51:G52"/>
    <mergeCell ref="F47:G48"/>
    <mergeCell ref="C49:E49"/>
    <mergeCell ref="C50:E50"/>
    <mergeCell ref="C51:E52"/>
    <mergeCell ref="H51:H52"/>
    <mergeCell ref="I51:I52"/>
    <mergeCell ref="C53:E53"/>
    <mergeCell ref="B56:K58"/>
    <mergeCell ref="F53:G53"/>
    <mergeCell ref="C59:D59"/>
    <mergeCell ref="E59:F59"/>
    <mergeCell ref="G59:H59"/>
    <mergeCell ref="C63:D63"/>
    <mergeCell ref="E63:F63"/>
    <mergeCell ref="C64:D64"/>
    <mergeCell ref="E64:F64"/>
    <mergeCell ref="C65:D65"/>
    <mergeCell ref="E65:F65"/>
    <mergeCell ref="C60:D60"/>
    <mergeCell ref="E60:F60"/>
    <mergeCell ref="C61:D61"/>
    <mergeCell ref="E61:F61"/>
    <mergeCell ref="C62:D62"/>
    <mergeCell ref="E62:F62"/>
  </mergeCells>
  <dataValidations count="1">
    <dataValidation type="list" allowBlank="1" showInputMessage="1" showErrorMessage="1" sqref="J60:J65">
      <formula1>"0,1,2,3,NA"</formula1>
    </dataValidation>
  </dataValidations>
  <hyperlinks>
    <hyperlink ref="B17" location="'Social Compliances'!A1" display="'Social Compliances'!A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C17:E17 C19 C29:E29 C31:E32 C34:E36 C38:E40 C42:E44 C53:E53 D46:E46 C46:C47 C49:C51 D49:E50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workbookViewId="0">
      <selection activeCell="A37" sqref="A37"/>
    </sheetView>
  </sheetViews>
  <sheetFormatPr defaultRowHeight="15" x14ac:dyDescent="0.25"/>
  <cols>
    <col min="1" max="1" width="9.140625" style="1"/>
    <col min="2" max="2" width="39.7109375" style="1" customWidth="1"/>
    <col min="3" max="3" width="12" style="1" customWidth="1"/>
    <col min="4" max="5" width="9.140625" style="1"/>
    <col min="6" max="6" width="16" style="1" customWidth="1"/>
    <col min="7" max="7" width="0" style="1" hidden="1" customWidth="1"/>
    <col min="8" max="8" width="27.140625" style="1" customWidth="1"/>
    <col min="9" max="9" width="27.7109375" style="1" customWidth="1"/>
    <col min="10" max="10" width="18.5703125" style="1" customWidth="1"/>
    <col min="11" max="11" width="25.5703125" style="1" customWidth="1"/>
    <col min="12" max="16384" width="9.140625" style="1"/>
  </cols>
  <sheetData>
    <row r="1" spans="1:9" x14ac:dyDescent="0.25">
      <c r="A1" s="371" t="s">
        <v>239</v>
      </c>
      <c r="B1" s="372"/>
      <c r="C1" s="372"/>
      <c r="D1" s="373"/>
      <c r="E1" s="385"/>
      <c r="F1" s="386"/>
      <c r="G1" s="385" t="s">
        <v>240</v>
      </c>
      <c r="H1" s="391"/>
      <c r="I1" s="386"/>
    </row>
    <row r="2" spans="1:9" x14ac:dyDescent="0.25">
      <c r="A2" s="396"/>
      <c r="B2" s="397"/>
      <c r="C2" s="397"/>
      <c r="D2" s="420"/>
      <c r="E2" s="387"/>
      <c r="F2" s="388"/>
      <c r="G2" s="389"/>
      <c r="H2" s="392"/>
      <c r="I2" s="390"/>
    </row>
    <row r="3" spans="1:9" x14ac:dyDescent="0.25">
      <c r="A3" s="371" t="s">
        <v>175</v>
      </c>
      <c r="B3" s="372"/>
      <c r="C3" s="372"/>
      <c r="D3" s="373"/>
      <c r="E3" s="387"/>
      <c r="F3" s="388"/>
      <c r="G3" s="385"/>
      <c r="H3" s="391"/>
      <c r="I3" s="386"/>
    </row>
    <row r="4" spans="1:9" x14ac:dyDescent="0.25">
      <c r="A4" s="396" t="s">
        <v>176</v>
      </c>
      <c r="B4" s="397"/>
      <c r="C4" s="397"/>
      <c r="D4" s="420"/>
      <c r="E4" s="387"/>
      <c r="F4" s="388"/>
      <c r="G4" s="387" t="s">
        <v>22</v>
      </c>
      <c r="H4" s="400"/>
      <c r="I4" s="388"/>
    </row>
    <row r="5" spans="1:9" x14ac:dyDescent="0.25">
      <c r="A5" s="405" t="s">
        <v>23</v>
      </c>
      <c r="B5" s="406"/>
      <c r="C5" s="406"/>
      <c r="D5" s="421"/>
      <c r="E5" s="387"/>
      <c r="F5" s="388"/>
      <c r="G5" s="401"/>
      <c r="H5" s="402"/>
      <c r="I5" s="403"/>
    </row>
    <row r="6" spans="1:9" x14ac:dyDescent="0.25">
      <c r="A6" s="407" t="s">
        <v>24</v>
      </c>
      <c r="B6" s="399"/>
      <c r="C6" s="399"/>
      <c r="D6" s="425"/>
      <c r="E6" s="387"/>
      <c r="F6" s="388"/>
      <c r="G6" s="401"/>
      <c r="H6" s="402"/>
      <c r="I6" s="403"/>
    </row>
    <row r="7" spans="1:9" x14ac:dyDescent="0.25">
      <c r="A7" s="407"/>
      <c r="B7" s="399"/>
      <c r="C7" s="399"/>
      <c r="D7" s="425"/>
      <c r="E7" s="387"/>
      <c r="F7" s="388"/>
      <c r="G7" s="401"/>
      <c r="H7" s="402"/>
      <c r="I7" s="403"/>
    </row>
    <row r="8" spans="1:9" x14ac:dyDescent="0.25">
      <c r="A8" s="396" t="s">
        <v>177</v>
      </c>
      <c r="B8" s="397"/>
      <c r="C8" s="397"/>
      <c r="D8" s="420"/>
      <c r="E8" s="389"/>
      <c r="F8" s="390"/>
      <c r="G8" s="393"/>
      <c r="H8" s="394"/>
      <c r="I8" s="395"/>
    </row>
    <row r="9" spans="1:9" x14ac:dyDescent="0.25">
      <c r="A9" s="371" t="s">
        <v>25</v>
      </c>
      <c r="B9" s="372"/>
      <c r="C9" s="372"/>
      <c r="D9" s="372"/>
      <c r="E9" s="372"/>
      <c r="F9" s="372"/>
      <c r="G9" s="372"/>
      <c r="H9" s="372"/>
      <c r="I9" s="373"/>
    </row>
    <row r="10" spans="1:9" x14ac:dyDescent="0.25">
      <c r="A10" s="367" t="s">
        <v>26</v>
      </c>
      <c r="B10" s="368"/>
      <c r="C10" s="368"/>
      <c r="D10" s="368"/>
      <c r="E10" s="368"/>
      <c r="F10" s="368"/>
      <c r="G10" s="368"/>
      <c r="H10" s="368"/>
      <c r="I10" s="369"/>
    </row>
    <row r="11" spans="1:9" x14ac:dyDescent="0.25">
      <c r="A11" s="367" t="s">
        <v>27</v>
      </c>
      <c r="B11" s="368"/>
      <c r="C11" s="368"/>
      <c r="D11" s="368"/>
      <c r="E11" s="368"/>
      <c r="F11" s="368"/>
      <c r="G11" s="368"/>
      <c r="H11" s="368"/>
      <c r="I11" s="369"/>
    </row>
    <row r="12" spans="1:9" x14ac:dyDescent="0.25">
      <c r="A12" s="376" t="s">
        <v>28</v>
      </c>
      <c r="B12" s="377"/>
      <c r="C12" s="377"/>
      <c r="D12" s="377"/>
      <c r="E12" s="377"/>
      <c r="F12" s="377"/>
      <c r="G12" s="377"/>
      <c r="H12" s="377"/>
      <c r="I12" s="378"/>
    </row>
    <row r="13" spans="1:9" ht="15" customHeight="1" x14ac:dyDescent="0.25">
      <c r="A13" s="379" t="s">
        <v>29</v>
      </c>
      <c r="B13" s="379" t="s">
        <v>30</v>
      </c>
      <c r="C13" s="361" t="s">
        <v>558</v>
      </c>
      <c r="D13" s="362"/>
      <c r="E13" s="363"/>
      <c r="F13" s="361" t="s">
        <v>172</v>
      </c>
      <c r="G13" s="362"/>
      <c r="H13" s="363"/>
      <c r="I13" s="379" t="s">
        <v>31</v>
      </c>
    </row>
    <row r="14" spans="1:9" x14ac:dyDescent="0.25">
      <c r="A14" s="379"/>
      <c r="B14" s="379"/>
      <c r="C14" s="364"/>
      <c r="D14" s="365"/>
      <c r="E14" s="366"/>
      <c r="F14" s="364"/>
      <c r="G14" s="365"/>
      <c r="H14" s="366"/>
      <c r="I14" s="379"/>
    </row>
    <row r="15" spans="1:9" x14ac:dyDescent="0.25">
      <c r="A15" s="71"/>
      <c r="B15" s="71"/>
      <c r="C15" s="381"/>
      <c r="D15" s="382"/>
      <c r="E15" s="383"/>
      <c r="F15" s="438" t="s">
        <v>174</v>
      </c>
      <c r="G15" s="438"/>
      <c r="H15" s="75" t="s">
        <v>173</v>
      </c>
      <c r="I15" s="71"/>
    </row>
    <row r="16" spans="1:9" x14ac:dyDescent="0.25">
      <c r="A16" s="374" t="s">
        <v>169</v>
      </c>
      <c r="B16" s="374"/>
      <c r="C16" s="374"/>
      <c r="D16" s="374"/>
      <c r="E16" s="374"/>
      <c r="F16" s="374"/>
      <c r="G16" s="374"/>
      <c r="H16" s="374"/>
      <c r="I16" s="374"/>
    </row>
    <row r="17" spans="1:9" x14ac:dyDescent="0.25">
      <c r="A17" s="354" t="s">
        <v>317</v>
      </c>
      <c r="B17" s="354"/>
      <c r="C17" s="354"/>
      <c r="D17" s="354"/>
      <c r="E17" s="354"/>
      <c r="F17" s="354"/>
      <c r="G17" s="354"/>
      <c r="H17" s="354"/>
      <c r="I17" s="354"/>
    </row>
    <row r="18" spans="1:9" ht="25.5" x14ac:dyDescent="0.25">
      <c r="A18" s="278" t="s">
        <v>561</v>
      </c>
      <c r="B18" s="143" t="s">
        <v>318</v>
      </c>
      <c r="C18" s="356"/>
      <c r="D18" s="357"/>
      <c r="E18" s="358"/>
      <c r="F18" s="375"/>
      <c r="G18" s="375"/>
      <c r="H18" s="71"/>
      <c r="I18" s="71"/>
    </row>
    <row r="19" spans="1:9" ht="25.5" x14ac:dyDescent="0.25">
      <c r="A19" s="278" t="s">
        <v>562</v>
      </c>
      <c r="B19" s="143" t="s">
        <v>319</v>
      </c>
      <c r="C19" s="356"/>
      <c r="D19" s="357"/>
      <c r="E19" s="358"/>
      <c r="F19" s="353"/>
      <c r="G19" s="353"/>
      <c r="H19" s="72"/>
      <c r="I19" s="71"/>
    </row>
    <row r="20" spans="1:9" ht="38.25" x14ac:dyDescent="0.25">
      <c r="A20" s="278" t="s">
        <v>639</v>
      </c>
      <c r="B20" s="143" t="s">
        <v>321</v>
      </c>
      <c r="C20" s="356"/>
      <c r="D20" s="357"/>
      <c r="E20" s="358"/>
      <c r="F20" s="353"/>
      <c r="G20" s="353"/>
      <c r="H20" s="72"/>
      <c r="I20" s="71"/>
    </row>
    <row r="21" spans="1:9" ht="25.5" x14ac:dyDescent="0.25">
      <c r="A21" s="278" t="s">
        <v>640</v>
      </c>
      <c r="B21" s="143" t="s">
        <v>33</v>
      </c>
      <c r="C21" s="356"/>
      <c r="D21" s="357"/>
      <c r="E21" s="358"/>
      <c r="F21" s="353"/>
      <c r="G21" s="353"/>
      <c r="H21" s="72"/>
      <c r="I21" s="71"/>
    </row>
    <row r="22" spans="1:9" ht="56.25" customHeight="1" x14ac:dyDescent="0.25">
      <c r="A22" s="278" t="s">
        <v>322</v>
      </c>
      <c r="B22" s="85" t="s">
        <v>324</v>
      </c>
      <c r="C22" s="356"/>
      <c r="D22" s="357"/>
      <c r="E22" s="358"/>
      <c r="F22" s="353"/>
      <c r="G22" s="353"/>
      <c r="H22" s="72"/>
      <c r="I22" s="71"/>
    </row>
    <row r="23" spans="1:9" x14ac:dyDescent="0.25">
      <c r="A23" s="354" t="s">
        <v>325</v>
      </c>
      <c r="B23" s="418"/>
      <c r="C23" s="354"/>
      <c r="D23" s="354"/>
      <c r="E23" s="354"/>
      <c r="F23" s="354"/>
      <c r="G23" s="354"/>
      <c r="H23" s="354"/>
      <c r="I23" s="354"/>
    </row>
    <row r="24" spans="1:9" ht="25.5" x14ac:dyDescent="0.25">
      <c r="A24" s="419" t="s">
        <v>247</v>
      </c>
      <c r="B24" s="77" t="s">
        <v>326</v>
      </c>
      <c r="C24" s="356"/>
      <c r="D24" s="357"/>
      <c r="E24" s="358"/>
      <c r="F24" s="353"/>
      <c r="G24" s="353"/>
      <c r="H24" s="353"/>
      <c r="I24" s="375"/>
    </row>
    <row r="25" spans="1:9" x14ac:dyDescent="0.25">
      <c r="A25" s="419"/>
      <c r="B25" s="81" t="s">
        <v>214</v>
      </c>
      <c r="C25" s="186"/>
      <c r="D25" s="187"/>
      <c r="E25" s="188"/>
      <c r="F25" s="353"/>
      <c r="G25" s="353"/>
      <c r="H25" s="353"/>
      <c r="I25" s="375"/>
    </row>
    <row r="26" spans="1:9" x14ac:dyDescent="0.25">
      <c r="A26" s="419"/>
      <c r="B26" s="81" t="s">
        <v>215</v>
      </c>
      <c r="C26" s="186"/>
      <c r="D26" s="187"/>
      <c r="E26" s="188"/>
      <c r="F26" s="353"/>
      <c r="G26" s="353"/>
      <c r="H26" s="353"/>
      <c r="I26" s="375"/>
    </row>
    <row r="27" spans="1:9" ht="27.75" x14ac:dyDescent="0.25">
      <c r="A27" s="419"/>
      <c r="B27" s="81" t="s">
        <v>216</v>
      </c>
      <c r="C27" s="186"/>
      <c r="D27" s="187"/>
      <c r="E27" s="188"/>
      <c r="F27" s="353"/>
      <c r="G27" s="353"/>
      <c r="H27" s="353"/>
      <c r="I27" s="375"/>
    </row>
    <row r="28" spans="1:9" x14ac:dyDescent="0.25">
      <c r="A28" s="419"/>
      <c r="B28" s="81" t="s">
        <v>217</v>
      </c>
      <c r="C28" s="186"/>
      <c r="D28" s="187"/>
      <c r="E28" s="188"/>
      <c r="F28" s="353"/>
      <c r="G28" s="353"/>
      <c r="H28" s="353"/>
      <c r="I28" s="375"/>
    </row>
    <row r="29" spans="1:9" x14ac:dyDescent="0.25">
      <c r="A29" s="419"/>
      <c r="B29" s="81" t="s">
        <v>218</v>
      </c>
      <c r="C29" s="186"/>
      <c r="D29" s="187"/>
      <c r="E29" s="188"/>
      <c r="F29" s="353"/>
      <c r="G29" s="353"/>
      <c r="H29" s="353"/>
      <c r="I29" s="375"/>
    </row>
    <row r="30" spans="1:9" x14ac:dyDescent="0.25">
      <c r="A30" s="419"/>
      <c r="B30" s="82" t="s">
        <v>219</v>
      </c>
      <c r="C30" s="189"/>
      <c r="D30" s="190"/>
      <c r="E30" s="191"/>
      <c r="F30" s="353"/>
      <c r="G30" s="353"/>
      <c r="H30" s="353"/>
      <c r="I30" s="375"/>
    </row>
    <row r="31" spans="1:9" ht="26.25" x14ac:dyDescent="0.25">
      <c r="A31" s="278" t="s">
        <v>249</v>
      </c>
      <c r="B31" s="86" t="s">
        <v>399</v>
      </c>
      <c r="C31" s="356"/>
      <c r="D31" s="357"/>
      <c r="E31" s="358"/>
      <c r="F31" s="72"/>
      <c r="G31" s="72"/>
      <c r="H31" s="72"/>
      <c r="I31" s="71"/>
    </row>
    <row r="32" spans="1:9" x14ac:dyDescent="0.25">
      <c r="A32" s="354" t="s">
        <v>327</v>
      </c>
      <c r="B32" s="354"/>
      <c r="C32" s="354"/>
      <c r="D32" s="354"/>
      <c r="E32" s="354"/>
      <c r="F32" s="354"/>
      <c r="G32" s="354"/>
      <c r="H32" s="354"/>
      <c r="I32" s="354"/>
    </row>
    <row r="33" spans="1:11" ht="38.25" x14ac:dyDescent="0.25">
      <c r="A33" s="279" t="s">
        <v>747</v>
      </c>
      <c r="B33" s="42" t="s">
        <v>328</v>
      </c>
      <c r="C33" s="356"/>
      <c r="D33" s="357"/>
      <c r="E33" s="358"/>
      <c r="F33" s="353"/>
      <c r="G33" s="353"/>
      <c r="H33" s="72"/>
      <c r="I33" s="71"/>
    </row>
    <row r="34" spans="1:11" ht="25.5" x14ac:dyDescent="0.25">
      <c r="A34" s="279" t="s">
        <v>748</v>
      </c>
      <c r="B34" s="42" t="s">
        <v>749</v>
      </c>
      <c r="C34" s="356"/>
      <c r="D34" s="357"/>
      <c r="E34" s="358"/>
      <c r="F34" s="353"/>
      <c r="G34" s="353"/>
      <c r="H34" s="72"/>
      <c r="I34" s="71"/>
    </row>
    <row r="35" spans="1:11" ht="25.5" x14ac:dyDescent="0.25">
      <c r="B35" s="236" t="s">
        <v>559</v>
      </c>
    </row>
    <row r="37" spans="1:11" x14ac:dyDescent="0.25">
      <c r="B37" s="432" t="s">
        <v>492</v>
      </c>
      <c r="C37" s="350"/>
      <c r="D37" s="350"/>
      <c r="E37" s="350"/>
      <c r="F37" s="350"/>
      <c r="G37" s="350"/>
      <c r="H37" s="350"/>
      <c r="I37" s="350"/>
      <c r="J37" s="350"/>
      <c r="K37" s="350"/>
    </row>
    <row r="38" spans="1:11" x14ac:dyDescent="0.25">
      <c r="B38" s="432"/>
      <c r="C38" s="350"/>
      <c r="D38" s="350"/>
      <c r="E38" s="350"/>
      <c r="F38" s="350"/>
      <c r="G38" s="350"/>
      <c r="H38" s="350"/>
      <c r="I38" s="350"/>
      <c r="J38" s="350"/>
      <c r="K38" s="350"/>
    </row>
    <row r="39" spans="1:11" x14ac:dyDescent="0.25">
      <c r="B39" s="433"/>
      <c r="C39" s="352"/>
      <c r="D39" s="352"/>
      <c r="E39" s="352"/>
      <c r="F39" s="352"/>
      <c r="G39" s="352"/>
      <c r="H39" s="352"/>
      <c r="I39" s="352"/>
      <c r="J39" s="352"/>
      <c r="K39" s="352"/>
    </row>
    <row r="40" spans="1:11" x14ac:dyDescent="0.25">
      <c r="B40" s="66" t="s">
        <v>454</v>
      </c>
      <c r="C40" s="359">
        <v>0</v>
      </c>
      <c r="D40" s="360"/>
      <c r="E40" s="359">
        <v>1</v>
      </c>
      <c r="F40" s="360"/>
      <c r="G40" s="359">
        <v>2</v>
      </c>
      <c r="H40" s="360"/>
      <c r="I40" s="66">
        <v>3</v>
      </c>
      <c r="J40" s="66" t="s">
        <v>455</v>
      </c>
      <c r="K40" s="66" t="s">
        <v>525</v>
      </c>
    </row>
    <row r="41" spans="1:11" ht="132" customHeight="1" x14ac:dyDescent="0.25">
      <c r="B41" s="126" t="s">
        <v>727</v>
      </c>
      <c r="C41" s="347" t="s">
        <v>801</v>
      </c>
      <c r="D41" s="348"/>
      <c r="E41" s="347" t="s">
        <v>658</v>
      </c>
      <c r="F41" s="348"/>
      <c r="G41" s="129"/>
      <c r="H41" s="130" t="s">
        <v>659</v>
      </c>
      <c r="I41" s="130" t="s">
        <v>660</v>
      </c>
      <c r="J41" s="67">
        <v>0</v>
      </c>
      <c r="K41" s="23"/>
    </row>
    <row r="42" spans="1:11" ht="196.5" customHeight="1" x14ac:dyDescent="0.25">
      <c r="B42" s="50" t="s">
        <v>325</v>
      </c>
      <c r="C42" s="347" t="s">
        <v>795</v>
      </c>
      <c r="D42" s="348"/>
      <c r="E42" s="347" t="s">
        <v>493</v>
      </c>
      <c r="F42" s="348"/>
      <c r="G42" s="129"/>
      <c r="H42" s="130" t="s">
        <v>494</v>
      </c>
      <c r="I42" s="130" t="s">
        <v>464</v>
      </c>
      <c r="J42" s="67">
        <v>0</v>
      </c>
      <c r="K42" s="23"/>
    </row>
    <row r="43" spans="1:11" ht="140.25" x14ac:dyDescent="0.25">
      <c r="B43" s="281" t="s">
        <v>800</v>
      </c>
      <c r="C43" s="347" t="s">
        <v>465</v>
      </c>
      <c r="D43" s="348"/>
      <c r="E43" s="347" t="s">
        <v>466</v>
      </c>
      <c r="F43" s="348"/>
      <c r="G43" s="129"/>
      <c r="H43" s="130" t="s">
        <v>467</v>
      </c>
      <c r="I43" s="130" t="s">
        <v>468</v>
      </c>
      <c r="J43" s="67">
        <v>0</v>
      </c>
      <c r="K43" s="23"/>
    </row>
  </sheetData>
  <mergeCells count="60">
    <mergeCell ref="C31:E31"/>
    <mergeCell ref="C33:E33"/>
    <mergeCell ref="C34:E34"/>
    <mergeCell ref="A9:I9"/>
    <mergeCell ref="A1:D2"/>
    <mergeCell ref="E1:F8"/>
    <mergeCell ref="G1:I2"/>
    <mergeCell ref="A3:D3"/>
    <mergeCell ref="G3:I3"/>
    <mergeCell ref="A4:D4"/>
    <mergeCell ref="G4:I4"/>
    <mergeCell ref="A5:D5"/>
    <mergeCell ref="G5:I5"/>
    <mergeCell ref="A6:D6"/>
    <mergeCell ref="G6:I6"/>
    <mergeCell ref="A7:D7"/>
    <mergeCell ref="G7:I7"/>
    <mergeCell ref="A8:D8"/>
    <mergeCell ref="G8:I8"/>
    <mergeCell ref="A16:I16"/>
    <mergeCell ref="A17:I17"/>
    <mergeCell ref="F15:G15"/>
    <mergeCell ref="A10:I10"/>
    <mergeCell ref="A11:I11"/>
    <mergeCell ref="A12:I12"/>
    <mergeCell ref="A13:A14"/>
    <mergeCell ref="B13:B14"/>
    <mergeCell ref="I13:I14"/>
    <mergeCell ref="F13:H14"/>
    <mergeCell ref="C13:E14"/>
    <mergeCell ref="C15:E15"/>
    <mergeCell ref="F21:G21"/>
    <mergeCell ref="F22:G22"/>
    <mergeCell ref="C21:E21"/>
    <mergeCell ref="C22:E22"/>
    <mergeCell ref="F18:G18"/>
    <mergeCell ref="F19:G19"/>
    <mergeCell ref="F20:G20"/>
    <mergeCell ref="C18:E18"/>
    <mergeCell ref="C19:E19"/>
    <mergeCell ref="C20:E20"/>
    <mergeCell ref="A23:I23"/>
    <mergeCell ref="A24:A30"/>
    <mergeCell ref="F24:G30"/>
    <mergeCell ref="H24:H30"/>
    <mergeCell ref="I24:I30"/>
    <mergeCell ref="C24:E24"/>
    <mergeCell ref="B37:K39"/>
    <mergeCell ref="A32:I32"/>
    <mergeCell ref="F33:G33"/>
    <mergeCell ref="F34:G34"/>
    <mergeCell ref="C43:D43"/>
    <mergeCell ref="E43:F43"/>
    <mergeCell ref="C40:D40"/>
    <mergeCell ref="E40:F40"/>
    <mergeCell ref="G40:H40"/>
    <mergeCell ref="C41:D41"/>
    <mergeCell ref="E41:F41"/>
    <mergeCell ref="C42:D42"/>
    <mergeCell ref="E42:F42"/>
  </mergeCells>
  <dataValidations count="1">
    <dataValidation type="list" allowBlank="1" showInputMessage="1" showErrorMessage="1" sqref="J41:J43">
      <formula1>"0,1,2,3,NA"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C18:E22 C24:E24 C31:E31 C33:E34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workbookViewId="0">
      <selection activeCell="B21" sqref="B21"/>
    </sheetView>
  </sheetViews>
  <sheetFormatPr defaultRowHeight="15" x14ac:dyDescent="0.25"/>
  <cols>
    <col min="1" max="1" width="9.140625" style="1"/>
    <col min="2" max="2" width="39.7109375" style="1" customWidth="1"/>
    <col min="3" max="3" width="12" style="1" customWidth="1"/>
    <col min="4" max="5" width="9.140625" style="1"/>
    <col min="6" max="6" width="16.140625" style="1" customWidth="1"/>
    <col min="7" max="7" width="0" style="1" hidden="1" customWidth="1"/>
    <col min="8" max="8" width="27.140625" style="1" customWidth="1"/>
    <col min="9" max="9" width="27.7109375" style="1" customWidth="1"/>
    <col min="10" max="10" width="18.5703125" style="1" customWidth="1"/>
    <col min="11" max="11" width="34.140625" style="1" customWidth="1"/>
    <col min="12" max="16384" width="9.140625" style="1"/>
  </cols>
  <sheetData>
    <row r="1" spans="1:9" x14ac:dyDescent="0.25">
      <c r="A1" s="371" t="s">
        <v>239</v>
      </c>
      <c r="B1" s="372"/>
      <c r="C1" s="372"/>
      <c r="D1" s="373"/>
      <c r="E1" s="385"/>
      <c r="F1" s="386"/>
      <c r="G1" s="385" t="s">
        <v>240</v>
      </c>
      <c r="H1" s="391"/>
      <c r="I1" s="386"/>
    </row>
    <row r="2" spans="1:9" x14ac:dyDescent="0.25">
      <c r="A2" s="396"/>
      <c r="B2" s="397"/>
      <c r="C2" s="397"/>
      <c r="D2" s="420"/>
      <c r="E2" s="387"/>
      <c r="F2" s="388"/>
      <c r="G2" s="389"/>
      <c r="H2" s="392"/>
      <c r="I2" s="390"/>
    </row>
    <row r="3" spans="1:9" x14ac:dyDescent="0.25">
      <c r="A3" s="371" t="s">
        <v>175</v>
      </c>
      <c r="B3" s="372"/>
      <c r="C3" s="372"/>
      <c r="D3" s="373"/>
      <c r="E3" s="387"/>
      <c r="F3" s="388"/>
      <c r="G3" s="385"/>
      <c r="H3" s="391"/>
      <c r="I3" s="386"/>
    </row>
    <row r="4" spans="1:9" x14ac:dyDescent="0.25">
      <c r="A4" s="396" t="s">
        <v>176</v>
      </c>
      <c r="B4" s="397"/>
      <c r="C4" s="397"/>
      <c r="D4" s="420"/>
      <c r="E4" s="387"/>
      <c r="F4" s="388"/>
      <c r="G4" s="387" t="s">
        <v>22</v>
      </c>
      <c r="H4" s="400"/>
      <c r="I4" s="388"/>
    </row>
    <row r="5" spans="1:9" x14ac:dyDescent="0.25">
      <c r="A5" s="405" t="s">
        <v>23</v>
      </c>
      <c r="B5" s="406"/>
      <c r="C5" s="406"/>
      <c r="D5" s="421"/>
      <c r="E5" s="387"/>
      <c r="F5" s="388"/>
      <c r="G5" s="401"/>
      <c r="H5" s="402"/>
      <c r="I5" s="403"/>
    </row>
    <row r="6" spans="1:9" x14ac:dyDescent="0.25">
      <c r="A6" s="407" t="s">
        <v>24</v>
      </c>
      <c r="B6" s="399"/>
      <c r="C6" s="399"/>
      <c r="D6" s="425"/>
      <c r="E6" s="387"/>
      <c r="F6" s="388"/>
      <c r="G6" s="401"/>
      <c r="H6" s="402"/>
      <c r="I6" s="403"/>
    </row>
    <row r="7" spans="1:9" x14ac:dyDescent="0.25">
      <c r="A7" s="407"/>
      <c r="B7" s="399"/>
      <c r="C7" s="399"/>
      <c r="D7" s="425"/>
      <c r="E7" s="387"/>
      <c r="F7" s="388"/>
      <c r="G7" s="401"/>
      <c r="H7" s="402"/>
      <c r="I7" s="403"/>
    </row>
    <row r="8" spans="1:9" x14ac:dyDescent="0.25">
      <c r="A8" s="396" t="s">
        <v>177</v>
      </c>
      <c r="B8" s="397"/>
      <c r="C8" s="397"/>
      <c r="D8" s="420"/>
      <c r="E8" s="389"/>
      <c r="F8" s="390"/>
      <c r="G8" s="393"/>
      <c r="H8" s="394"/>
      <c r="I8" s="395"/>
    </row>
    <row r="9" spans="1:9" x14ac:dyDescent="0.25">
      <c r="A9" s="371" t="s">
        <v>25</v>
      </c>
      <c r="B9" s="372"/>
      <c r="C9" s="372"/>
      <c r="D9" s="372"/>
      <c r="E9" s="372"/>
      <c r="F9" s="372"/>
      <c r="G9" s="372"/>
      <c r="H9" s="372"/>
      <c r="I9" s="373"/>
    </row>
    <row r="10" spans="1:9" x14ac:dyDescent="0.25">
      <c r="A10" s="367" t="s">
        <v>26</v>
      </c>
      <c r="B10" s="368"/>
      <c r="C10" s="368"/>
      <c r="D10" s="368"/>
      <c r="E10" s="368"/>
      <c r="F10" s="368"/>
      <c r="G10" s="368"/>
      <c r="H10" s="368"/>
      <c r="I10" s="369"/>
    </row>
    <row r="11" spans="1:9" x14ac:dyDescent="0.25">
      <c r="A11" s="367" t="s">
        <v>27</v>
      </c>
      <c r="B11" s="368"/>
      <c r="C11" s="368"/>
      <c r="D11" s="368"/>
      <c r="E11" s="368"/>
      <c r="F11" s="368"/>
      <c r="G11" s="368"/>
      <c r="H11" s="368"/>
      <c r="I11" s="369"/>
    </row>
    <row r="12" spans="1:9" x14ac:dyDescent="0.25">
      <c r="A12" s="376" t="s">
        <v>28</v>
      </c>
      <c r="B12" s="377"/>
      <c r="C12" s="377"/>
      <c r="D12" s="377"/>
      <c r="E12" s="377"/>
      <c r="F12" s="377"/>
      <c r="G12" s="377"/>
      <c r="H12" s="377"/>
      <c r="I12" s="378"/>
    </row>
    <row r="13" spans="1:9" ht="15" customHeight="1" x14ac:dyDescent="0.25">
      <c r="A13" s="379" t="s">
        <v>29</v>
      </c>
      <c r="B13" s="379" t="s">
        <v>30</v>
      </c>
      <c r="C13" s="361" t="s">
        <v>558</v>
      </c>
      <c r="D13" s="362"/>
      <c r="E13" s="363"/>
      <c r="F13" s="361" t="s">
        <v>172</v>
      </c>
      <c r="G13" s="362"/>
      <c r="H13" s="363"/>
      <c r="I13" s="379" t="s">
        <v>31</v>
      </c>
    </row>
    <row r="14" spans="1:9" x14ac:dyDescent="0.25">
      <c r="A14" s="379"/>
      <c r="B14" s="379"/>
      <c r="C14" s="364"/>
      <c r="D14" s="365"/>
      <c r="E14" s="366"/>
      <c r="F14" s="364"/>
      <c r="G14" s="365"/>
      <c r="H14" s="366"/>
      <c r="I14" s="379"/>
    </row>
    <row r="15" spans="1:9" x14ac:dyDescent="0.25">
      <c r="A15" s="374" t="s">
        <v>7</v>
      </c>
      <c r="B15" s="374"/>
      <c r="C15" s="374"/>
      <c r="D15" s="374"/>
      <c r="E15" s="374"/>
      <c r="F15" s="374"/>
      <c r="G15" s="374"/>
      <c r="H15" s="374"/>
      <c r="I15" s="374"/>
    </row>
    <row r="16" spans="1:9" x14ac:dyDescent="0.25">
      <c r="A16" s="71"/>
      <c r="B16" s="71"/>
      <c r="C16" s="381"/>
      <c r="D16" s="382"/>
      <c r="E16" s="383"/>
      <c r="F16" s="438" t="s">
        <v>174</v>
      </c>
      <c r="G16" s="438"/>
      <c r="H16" s="75" t="s">
        <v>173</v>
      </c>
      <c r="I16" s="71"/>
    </row>
    <row r="17" spans="1:11" ht="63.75" x14ac:dyDescent="0.25">
      <c r="A17" s="278" t="s">
        <v>560</v>
      </c>
      <c r="B17" s="235" t="s">
        <v>718</v>
      </c>
      <c r="C17" s="356"/>
      <c r="D17" s="357"/>
      <c r="E17" s="358"/>
      <c r="F17" s="353"/>
      <c r="G17" s="353"/>
      <c r="H17" s="72"/>
      <c r="I17" s="71"/>
    </row>
    <row r="18" spans="1:11" x14ac:dyDescent="0.25">
      <c r="A18" s="354" t="s">
        <v>246</v>
      </c>
      <c r="B18" s="354"/>
      <c r="C18" s="354"/>
      <c r="D18" s="354"/>
      <c r="E18" s="354"/>
      <c r="F18" s="354"/>
      <c r="G18" s="354"/>
      <c r="H18" s="354"/>
      <c r="I18" s="354"/>
    </row>
    <row r="19" spans="1:11" ht="25.5" x14ac:dyDescent="0.25">
      <c r="A19" s="278" t="s">
        <v>247</v>
      </c>
      <c r="B19" s="143" t="s">
        <v>248</v>
      </c>
      <c r="C19" s="356"/>
      <c r="D19" s="357"/>
      <c r="E19" s="358"/>
      <c r="F19" s="353"/>
      <c r="G19" s="353"/>
      <c r="H19" s="72"/>
      <c r="I19" s="73"/>
    </row>
    <row r="20" spans="1:11" ht="69" customHeight="1" x14ac:dyDescent="0.25">
      <c r="A20" s="278" t="s">
        <v>564</v>
      </c>
      <c r="B20" s="143" t="s">
        <v>806</v>
      </c>
      <c r="C20" s="356"/>
      <c r="D20" s="357"/>
      <c r="E20" s="358"/>
      <c r="F20" s="355"/>
      <c r="G20" s="355"/>
      <c r="H20" s="73"/>
      <c r="I20" s="73"/>
    </row>
    <row r="21" spans="1:11" ht="63.75" x14ac:dyDescent="0.25">
      <c r="A21" s="278" t="s">
        <v>565</v>
      </c>
      <c r="B21" s="223" t="s">
        <v>807</v>
      </c>
      <c r="C21" s="356"/>
      <c r="D21" s="357"/>
      <c r="E21" s="358"/>
      <c r="F21" s="370"/>
      <c r="G21" s="370"/>
      <c r="H21" s="74"/>
      <c r="I21" s="74"/>
    </row>
    <row r="22" spans="1:11" ht="25.5" x14ac:dyDescent="0.25">
      <c r="A22" s="278" t="s">
        <v>778</v>
      </c>
      <c r="B22" s="143" t="s">
        <v>251</v>
      </c>
      <c r="C22" s="356"/>
      <c r="D22" s="357"/>
      <c r="E22" s="358"/>
      <c r="F22" s="370"/>
      <c r="G22" s="370"/>
      <c r="H22" s="74"/>
      <c r="I22" s="74"/>
    </row>
    <row r="23" spans="1:11" ht="38.25" x14ac:dyDescent="0.25">
      <c r="A23" s="278" t="s">
        <v>765</v>
      </c>
      <c r="B23" s="143" t="s">
        <v>254</v>
      </c>
      <c r="C23" s="356"/>
      <c r="D23" s="357"/>
      <c r="E23" s="358"/>
      <c r="F23" s="353"/>
      <c r="G23" s="353"/>
      <c r="H23" s="72"/>
      <c r="I23" s="71"/>
    </row>
    <row r="24" spans="1:11" ht="51" x14ac:dyDescent="0.25">
      <c r="A24" s="278" t="s">
        <v>661</v>
      </c>
      <c r="B24" s="143" t="s">
        <v>330</v>
      </c>
      <c r="C24" s="356"/>
      <c r="D24" s="357"/>
      <c r="E24" s="358"/>
      <c r="F24" s="355"/>
      <c r="G24" s="355"/>
      <c r="H24" s="73"/>
      <c r="I24" s="73"/>
    </row>
    <row r="25" spans="1:11" x14ac:dyDescent="0.25">
      <c r="A25" s="354" t="s">
        <v>259</v>
      </c>
      <c r="B25" s="354"/>
      <c r="C25" s="354"/>
      <c r="D25" s="354"/>
      <c r="E25" s="354"/>
      <c r="F25" s="354"/>
      <c r="G25" s="354"/>
      <c r="H25" s="354"/>
      <c r="I25" s="354"/>
    </row>
    <row r="26" spans="1:11" ht="38.25" x14ac:dyDescent="0.25">
      <c r="A26" s="278" t="s">
        <v>260</v>
      </c>
      <c r="B26" s="42" t="s">
        <v>261</v>
      </c>
      <c r="C26" s="356"/>
      <c r="D26" s="357"/>
      <c r="E26" s="358"/>
      <c r="F26" s="353"/>
      <c r="G26" s="353"/>
      <c r="H26" s="72"/>
      <c r="I26" s="71"/>
    </row>
    <row r="27" spans="1:11" x14ac:dyDescent="0.25">
      <c r="A27" s="354" t="s">
        <v>266</v>
      </c>
      <c r="B27" s="354"/>
      <c r="C27" s="354"/>
      <c r="D27" s="354"/>
      <c r="E27" s="354"/>
      <c r="F27" s="354"/>
      <c r="G27" s="354"/>
      <c r="H27" s="354"/>
      <c r="I27" s="354"/>
    </row>
    <row r="28" spans="1:11" ht="26.25" customHeight="1" x14ac:dyDescent="0.25">
      <c r="A28" s="278" t="s">
        <v>267</v>
      </c>
      <c r="B28" s="42" t="s">
        <v>268</v>
      </c>
      <c r="C28" s="356"/>
      <c r="D28" s="357"/>
      <c r="E28" s="358"/>
      <c r="F28" s="353"/>
      <c r="G28" s="353"/>
      <c r="H28" s="72"/>
      <c r="I28" s="71"/>
    </row>
    <row r="29" spans="1:11" ht="51" x14ac:dyDescent="0.25">
      <c r="A29" s="278" t="s">
        <v>303</v>
      </c>
      <c r="B29" s="42" t="s">
        <v>275</v>
      </c>
      <c r="C29" s="356"/>
      <c r="D29" s="357"/>
      <c r="E29" s="358"/>
      <c r="F29" s="72"/>
      <c r="G29" s="72"/>
      <c r="H29" s="72"/>
      <c r="I29" s="71"/>
    </row>
    <row r="30" spans="1:11" ht="25.5" x14ac:dyDescent="0.25">
      <c r="A30"/>
      <c r="B30" s="236" t="s">
        <v>559</v>
      </c>
      <c r="C30"/>
      <c r="D30"/>
      <c r="E30"/>
      <c r="F30"/>
      <c r="G30"/>
      <c r="H30"/>
      <c r="I30"/>
    </row>
    <row r="31" spans="1:11" x14ac:dyDescent="0.25">
      <c r="A31" s="51"/>
      <c r="B31"/>
      <c r="C31"/>
      <c r="D31"/>
      <c r="E31"/>
      <c r="F31"/>
      <c r="G31"/>
      <c r="H31"/>
      <c r="I31"/>
    </row>
    <row r="32" spans="1:11" x14ac:dyDescent="0.25">
      <c r="B32" s="349" t="s">
        <v>453</v>
      </c>
      <c r="C32" s="350"/>
      <c r="D32" s="350"/>
      <c r="E32" s="350"/>
      <c r="F32" s="350"/>
      <c r="G32" s="350"/>
      <c r="H32" s="350"/>
      <c r="I32" s="350"/>
      <c r="J32" s="350"/>
      <c r="K32" s="350"/>
    </row>
    <row r="33" spans="2:11" x14ac:dyDescent="0.25">
      <c r="B33" s="349"/>
      <c r="C33" s="350"/>
      <c r="D33" s="350"/>
      <c r="E33" s="350"/>
      <c r="F33" s="350"/>
      <c r="G33" s="350"/>
      <c r="H33" s="350"/>
      <c r="I33" s="350"/>
      <c r="J33" s="350"/>
      <c r="K33" s="350"/>
    </row>
    <row r="34" spans="2:11" x14ac:dyDescent="0.25">
      <c r="B34" s="351"/>
      <c r="C34" s="352"/>
      <c r="D34" s="352"/>
      <c r="E34" s="352"/>
      <c r="F34" s="352"/>
      <c r="G34" s="352"/>
      <c r="H34" s="352"/>
      <c r="I34" s="352"/>
      <c r="J34" s="352"/>
      <c r="K34" s="352"/>
    </row>
    <row r="35" spans="2:11" x14ac:dyDescent="0.25">
      <c r="B35" s="66" t="s">
        <v>454</v>
      </c>
      <c r="C35" s="359">
        <v>0</v>
      </c>
      <c r="D35" s="360"/>
      <c r="E35" s="359">
        <v>1</v>
      </c>
      <c r="F35" s="360"/>
      <c r="G35" s="359">
        <v>2</v>
      </c>
      <c r="H35" s="360"/>
      <c r="I35" s="66">
        <v>3</v>
      </c>
      <c r="J35" s="66" t="s">
        <v>455</v>
      </c>
      <c r="K35" s="66" t="s">
        <v>525</v>
      </c>
    </row>
    <row r="36" spans="2:11" ht="158.25" customHeight="1" x14ac:dyDescent="0.25">
      <c r="B36" s="174" t="s">
        <v>726</v>
      </c>
      <c r="C36" s="345" t="s">
        <v>767</v>
      </c>
      <c r="D36" s="346"/>
      <c r="E36" s="345" t="s">
        <v>770</v>
      </c>
      <c r="F36" s="346"/>
      <c r="G36" s="345" t="s">
        <v>769</v>
      </c>
      <c r="H36" s="346"/>
      <c r="I36" s="224" t="s">
        <v>768</v>
      </c>
      <c r="J36" s="67">
        <v>0</v>
      </c>
      <c r="K36" s="23"/>
    </row>
    <row r="37" spans="2:11" ht="336.75" customHeight="1" x14ac:dyDescent="0.25">
      <c r="B37" s="174" t="s">
        <v>728</v>
      </c>
      <c r="C37" s="345" t="s">
        <v>469</v>
      </c>
      <c r="D37" s="346"/>
      <c r="E37" s="345" t="s">
        <v>720</v>
      </c>
      <c r="F37" s="346"/>
      <c r="G37" s="231"/>
      <c r="H37" s="233" t="s">
        <v>709</v>
      </c>
      <c r="I37" s="227" t="s">
        <v>799</v>
      </c>
      <c r="J37" s="67">
        <v>0</v>
      </c>
      <c r="K37" s="23"/>
    </row>
    <row r="38" spans="2:11" ht="114.75" customHeight="1" x14ac:dyDescent="0.25">
      <c r="B38" s="172" t="s">
        <v>754</v>
      </c>
      <c r="C38" s="347" t="s">
        <v>470</v>
      </c>
      <c r="D38" s="348"/>
      <c r="E38" s="347" t="s">
        <v>471</v>
      </c>
      <c r="F38" s="348"/>
      <c r="G38" s="129"/>
      <c r="H38" s="176" t="s">
        <v>456</v>
      </c>
      <c r="I38" s="176" t="s">
        <v>702</v>
      </c>
      <c r="J38" s="67">
        <v>0</v>
      </c>
      <c r="K38" s="23"/>
    </row>
    <row r="39" spans="2:11" ht="255" x14ac:dyDescent="0.25">
      <c r="B39" s="173" t="s">
        <v>753</v>
      </c>
      <c r="C39" s="347" t="s">
        <v>472</v>
      </c>
      <c r="D39" s="348"/>
      <c r="E39" s="347" t="s">
        <v>771</v>
      </c>
      <c r="F39" s="348"/>
      <c r="G39" s="129"/>
      <c r="H39" s="130" t="s">
        <v>473</v>
      </c>
      <c r="I39" s="227" t="s">
        <v>759</v>
      </c>
      <c r="J39" s="67">
        <v>0</v>
      </c>
      <c r="K39" s="23"/>
    </row>
    <row r="40" spans="2:11" ht="140.25" customHeight="1" x14ac:dyDescent="0.25">
      <c r="B40" s="174" t="s">
        <v>752</v>
      </c>
      <c r="C40" s="347" t="s">
        <v>773</v>
      </c>
      <c r="D40" s="348"/>
      <c r="E40" s="347" t="s">
        <v>474</v>
      </c>
      <c r="F40" s="348"/>
      <c r="G40" s="129"/>
      <c r="H40" s="131" t="s">
        <v>772</v>
      </c>
      <c r="I40" s="274" t="s">
        <v>804</v>
      </c>
      <c r="J40" s="67">
        <v>0</v>
      </c>
      <c r="K40" s="23"/>
    </row>
    <row r="41" spans="2:11" ht="146.25" customHeight="1" x14ac:dyDescent="0.25">
      <c r="B41" s="174" t="s">
        <v>751</v>
      </c>
      <c r="C41" s="347" t="s">
        <v>475</v>
      </c>
      <c r="D41" s="348"/>
      <c r="E41" s="347" t="s">
        <v>476</v>
      </c>
      <c r="F41" s="348"/>
      <c r="G41" s="129"/>
      <c r="H41" s="237" t="s">
        <v>729</v>
      </c>
      <c r="I41" s="237" t="s">
        <v>730</v>
      </c>
      <c r="J41" s="67">
        <v>0</v>
      </c>
      <c r="K41" s="23"/>
    </row>
    <row r="42" spans="2:11" ht="213" customHeight="1" x14ac:dyDescent="0.25">
      <c r="B42" s="174" t="s">
        <v>755</v>
      </c>
      <c r="C42" s="345" t="s">
        <v>477</v>
      </c>
      <c r="D42" s="346"/>
      <c r="E42" s="345" t="s">
        <v>774</v>
      </c>
      <c r="F42" s="346"/>
      <c r="G42" s="231"/>
      <c r="H42" s="234" t="s">
        <v>775</v>
      </c>
      <c r="I42" s="200" t="s">
        <v>776</v>
      </c>
      <c r="J42" s="67">
        <v>0</v>
      </c>
      <c r="K42" s="23"/>
    </row>
    <row r="43" spans="2:11" ht="143.25" customHeight="1" x14ac:dyDescent="0.25">
      <c r="B43" s="174" t="s">
        <v>724</v>
      </c>
      <c r="C43" s="439" t="s">
        <v>731</v>
      </c>
      <c r="D43" s="440"/>
      <c r="E43" s="347" t="s">
        <v>478</v>
      </c>
      <c r="F43" s="348"/>
      <c r="G43" s="129"/>
      <c r="H43" s="131" t="s">
        <v>479</v>
      </c>
      <c r="I43" s="131" t="s">
        <v>480</v>
      </c>
      <c r="J43" s="67">
        <v>0</v>
      </c>
      <c r="K43" s="23"/>
    </row>
  </sheetData>
  <mergeCells count="70">
    <mergeCell ref="A9:I9"/>
    <mergeCell ref="G6:I6"/>
    <mergeCell ref="G7:I7"/>
    <mergeCell ref="G5:I5"/>
    <mergeCell ref="A1:D2"/>
    <mergeCell ref="E1:F8"/>
    <mergeCell ref="G1:I2"/>
    <mergeCell ref="G8:I8"/>
    <mergeCell ref="A8:D8"/>
    <mergeCell ref="A3:D3"/>
    <mergeCell ref="G3:I3"/>
    <mergeCell ref="G4:I4"/>
    <mergeCell ref="A4:D4"/>
    <mergeCell ref="A5:D5"/>
    <mergeCell ref="A6:D6"/>
    <mergeCell ref="A7:D7"/>
    <mergeCell ref="C21:E21"/>
    <mergeCell ref="C22:E22"/>
    <mergeCell ref="A10:I10"/>
    <mergeCell ref="A11:I11"/>
    <mergeCell ref="F19:G19"/>
    <mergeCell ref="F20:G20"/>
    <mergeCell ref="F21:G21"/>
    <mergeCell ref="A12:I12"/>
    <mergeCell ref="A13:A14"/>
    <mergeCell ref="B13:B14"/>
    <mergeCell ref="I13:I14"/>
    <mergeCell ref="F13:H14"/>
    <mergeCell ref="C13:E14"/>
    <mergeCell ref="C17:E17"/>
    <mergeCell ref="C19:E19"/>
    <mergeCell ref="C20:E20"/>
    <mergeCell ref="A15:I15"/>
    <mergeCell ref="F16:G16"/>
    <mergeCell ref="F17:G17"/>
    <mergeCell ref="A18:I18"/>
    <mergeCell ref="C16:E16"/>
    <mergeCell ref="A25:I25"/>
    <mergeCell ref="A27:I27"/>
    <mergeCell ref="F22:G22"/>
    <mergeCell ref="F23:G23"/>
    <mergeCell ref="F24:G24"/>
    <mergeCell ref="C23:E23"/>
    <mergeCell ref="C24:E24"/>
    <mergeCell ref="C26:E26"/>
    <mergeCell ref="F26:G26"/>
    <mergeCell ref="C28:E28"/>
    <mergeCell ref="C29:E29"/>
    <mergeCell ref="B32:K34"/>
    <mergeCell ref="C35:D35"/>
    <mergeCell ref="E35:F35"/>
    <mergeCell ref="G35:H35"/>
    <mergeCell ref="F28:G28"/>
    <mergeCell ref="C40:D40"/>
    <mergeCell ref="E40:F40"/>
    <mergeCell ref="C36:D36"/>
    <mergeCell ref="E36:F36"/>
    <mergeCell ref="G36:H36"/>
    <mergeCell ref="C37:D37"/>
    <mergeCell ref="E37:F37"/>
    <mergeCell ref="C39:D39"/>
    <mergeCell ref="E39:F39"/>
    <mergeCell ref="E38:F38"/>
    <mergeCell ref="C38:D38"/>
    <mergeCell ref="C41:D41"/>
    <mergeCell ref="E41:F41"/>
    <mergeCell ref="C42:D42"/>
    <mergeCell ref="E42:F42"/>
    <mergeCell ref="C43:D43"/>
    <mergeCell ref="E43:F43"/>
  </mergeCells>
  <dataValidations count="1">
    <dataValidation type="list" allowBlank="1" showInputMessage="1" showErrorMessage="1" sqref="J36:J43">
      <formula1>"0,1,2,3,NA"</formula1>
    </dataValidation>
  </dataValidations>
  <hyperlinks>
    <hyperlink ref="I41" location="'Important terminologies'!A1" display="'Important terminologies'!A1"/>
    <hyperlink ref="H41" location="'Important terminologies'!A1" display="'Important terminologies'!A1"/>
    <hyperlink ref="B17" location="'Environmental compliances'!A1" display="Does the company comply with all relevant local environmental laws, standards and regulations? (List of sample compliances provided in sheet &quot;Environmental Compliances&quot;)"/>
    <hyperlink ref="C43:D43" location="'Important terminologies'!A1" display="'Important terminologies'!A1"/>
    <hyperlink ref="I39" location="'Important terminologies'!A1" display="'Important terminologies'!A1"/>
    <hyperlink ref="I42" location="'Important terminologies'!A1" display="'Important terminologies'!A1"/>
    <hyperlink ref="I37" location="'Important terminologies'!A1" display="'Important terminologies'!A1"/>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C17:E17 C19:E24 C26:E26 C28:E29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zoomScaleNormal="100" workbookViewId="0">
      <selection activeCell="I58" sqref="I58"/>
    </sheetView>
  </sheetViews>
  <sheetFormatPr defaultRowHeight="15" x14ac:dyDescent="0.25"/>
  <cols>
    <col min="1" max="1" width="9.140625" style="1"/>
    <col min="2" max="2" width="39.7109375" style="1" customWidth="1"/>
    <col min="3" max="3" width="12" style="1" customWidth="1"/>
    <col min="4" max="5" width="9.140625" style="1"/>
    <col min="6" max="6" width="16.140625" style="1" customWidth="1"/>
    <col min="7" max="7" width="0" style="1" hidden="1" customWidth="1"/>
    <col min="8" max="8" width="27.140625" style="1" customWidth="1"/>
    <col min="9" max="9" width="27.7109375" style="1" customWidth="1"/>
    <col min="10" max="10" width="18.5703125" style="1" customWidth="1"/>
    <col min="11" max="11" width="24.42578125" style="1" customWidth="1"/>
    <col min="12" max="16384" width="9.140625" style="1"/>
  </cols>
  <sheetData>
    <row r="1" spans="1:9" x14ac:dyDescent="0.25">
      <c r="A1" s="371" t="s">
        <v>779</v>
      </c>
      <c r="B1" s="372"/>
      <c r="C1" s="372"/>
      <c r="D1" s="373"/>
      <c r="E1" s="385"/>
      <c r="F1" s="386"/>
      <c r="G1" s="385" t="s">
        <v>240</v>
      </c>
      <c r="H1" s="391"/>
      <c r="I1" s="386"/>
    </row>
    <row r="2" spans="1:9" x14ac:dyDescent="0.25">
      <c r="A2" s="396"/>
      <c r="B2" s="397"/>
      <c r="C2" s="397"/>
      <c r="D2" s="420"/>
      <c r="E2" s="387"/>
      <c r="F2" s="388"/>
      <c r="G2" s="389"/>
      <c r="H2" s="392"/>
      <c r="I2" s="390"/>
    </row>
    <row r="3" spans="1:9" x14ac:dyDescent="0.25">
      <c r="A3" s="371" t="s">
        <v>175</v>
      </c>
      <c r="B3" s="372"/>
      <c r="C3" s="372"/>
      <c r="D3" s="373"/>
      <c r="E3" s="387"/>
      <c r="F3" s="388"/>
      <c r="G3" s="385"/>
      <c r="H3" s="391"/>
      <c r="I3" s="386"/>
    </row>
    <row r="4" spans="1:9" x14ac:dyDescent="0.25">
      <c r="A4" s="396" t="s">
        <v>764</v>
      </c>
      <c r="B4" s="397"/>
      <c r="C4" s="397"/>
      <c r="D4" s="420"/>
      <c r="E4" s="387"/>
      <c r="F4" s="388"/>
      <c r="G4" s="387" t="s">
        <v>22</v>
      </c>
      <c r="H4" s="400"/>
      <c r="I4" s="388"/>
    </row>
    <row r="5" spans="1:9" x14ac:dyDescent="0.25">
      <c r="A5" s="405" t="s">
        <v>23</v>
      </c>
      <c r="B5" s="406"/>
      <c r="C5" s="406"/>
      <c r="D5" s="421"/>
      <c r="E5" s="387"/>
      <c r="F5" s="388"/>
      <c r="G5" s="401"/>
      <c r="H5" s="402"/>
      <c r="I5" s="403"/>
    </row>
    <row r="6" spans="1:9" x14ac:dyDescent="0.25">
      <c r="A6" s="407" t="s">
        <v>24</v>
      </c>
      <c r="B6" s="399"/>
      <c r="C6" s="399"/>
      <c r="D6" s="425"/>
      <c r="E6" s="387"/>
      <c r="F6" s="388"/>
      <c r="G6" s="401"/>
      <c r="H6" s="402"/>
      <c r="I6" s="403"/>
    </row>
    <row r="7" spans="1:9" x14ac:dyDescent="0.25">
      <c r="A7" s="407"/>
      <c r="B7" s="399"/>
      <c r="C7" s="399"/>
      <c r="D7" s="425"/>
      <c r="E7" s="387"/>
      <c r="F7" s="388"/>
      <c r="G7" s="401"/>
      <c r="H7" s="402"/>
      <c r="I7" s="403"/>
    </row>
    <row r="8" spans="1:9" x14ac:dyDescent="0.25">
      <c r="A8" s="396" t="s">
        <v>177</v>
      </c>
      <c r="B8" s="397"/>
      <c r="C8" s="397"/>
      <c r="D8" s="420"/>
      <c r="E8" s="389"/>
      <c r="F8" s="390"/>
      <c r="G8" s="393"/>
      <c r="H8" s="394"/>
      <c r="I8" s="395"/>
    </row>
    <row r="9" spans="1:9" x14ac:dyDescent="0.25">
      <c r="A9" s="371" t="s">
        <v>25</v>
      </c>
      <c r="B9" s="372"/>
      <c r="C9" s="372"/>
      <c r="D9" s="372"/>
      <c r="E9" s="372"/>
      <c r="F9" s="372"/>
      <c r="G9" s="372"/>
      <c r="H9" s="372"/>
      <c r="I9" s="373"/>
    </row>
    <row r="10" spans="1:9" x14ac:dyDescent="0.25">
      <c r="A10" s="367" t="s">
        <v>26</v>
      </c>
      <c r="B10" s="368"/>
      <c r="C10" s="368"/>
      <c r="D10" s="368"/>
      <c r="E10" s="368"/>
      <c r="F10" s="368"/>
      <c r="G10" s="368"/>
      <c r="H10" s="368"/>
      <c r="I10" s="369"/>
    </row>
    <row r="11" spans="1:9" x14ac:dyDescent="0.25">
      <c r="A11" s="367" t="s">
        <v>27</v>
      </c>
      <c r="B11" s="368"/>
      <c r="C11" s="368"/>
      <c r="D11" s="368"/>
      <c r="E11" s="368"/>
      <c r="F11" s="368"/>
      <c r="G11" s="368"/>
      <c r="H11" s="368"/>
      <c r="I11" s="369"/>
    </row>
    <row r="12" spans="1:9" x14ac:dyDescent="0.25">
      <c r="A12" s="376" t="s">
        <v>28</v>
      </c>
      <c r="B12" s="377"/>
      <c r="C12" s="377"/>
      <c r="D12" s="377"/>
      <c r="E12" s="377"/>
      <c r="F12" s="377"/>
      <c r="G12" s="377"/>
      <c r="H12" s="377"/>
      <c r="I12" s="378"/>
    </row>
    <row r="13" spans="1:9" ht="15" customHeight="1" x14ac:dyDescent="0.25">
      <c r="A13" s="379" t="s">
        <v>29</v>
      </c>
      <c r="B13" s="379" t="s">
        <v>30</v>
      </c>
      <c r="C13" s="361" t="s">
        <v>558</v>
      </c>
      <c r="D13" s="362"/>
      <c r="E13" s="363"/>
      <c r="F13" s="361" t="s">
        <v>172</v>
      </c>
      <c r="G13" s="362"/>
      <c r="H13" s="363"/>
      <c r="I13" s="379" t="s">
        <v>31</v>
      </c>
    </row>
    <row r="14" spans="1:9" x14ac:dyDescent="0.25">
      <c r="A14" s="379"/>
      <c r="B14" s="379"/>
      <c r="C14" s="364"/>
      <c r="D14" s="365"/>
      <c r="E14" s="366"/>
      <c r="F14" s="364"/>
      <c r="G14" s="365"/>
      <c r="H14" s="366"/>
      <c r="I14" s="379"/>
    </row>
    <row r="15" spans="1:9" x14ac:dyDescent="0.25">
      <c r="A15" s="374" t="s">
        <v>211</v>
      </c>
      <c r="B15" s="374"/>
      <c r="C15" s="374"/>
      <c r="D15" s="374"/>
      <c r="E15" s="374"/>
      <c r="F15" s="374"/>
      <c r="G15" s="374"/>
      <c r="H15" s="374"/>
      <c r="I15" s="374"/>
    </row>
    <row r="16" spans="1:9" x14ac:dyDescent="0.25">
      <c r="A16" s="71"/>
      <c r="B16" s="71"/>
      <c r="C16" s="381"/>
      <c r="D16" s="382"/>
      <c r="E16" s="383"/>
      <c r="F16" s="438" t="s">
        <v>174</v>
      </c>
      <c r="G16" s="438"/>
      <c r="H16" s="75" t="s">
        <v>173</v>
      </c>
      <c r="I16" s="71"/>
    </row>
    <row r="17" spans="1:9" ht="51.75" x14ac:dyDescent="0.25">
      <c r="A17" s="278" t="s">
        <v>560</v>
      </c>
      <c r="B17" s="238" t="s">
        <v>683</v>
      </c>
      <c r="C17" s="356"/>
      <c r="D17" s="357"/>
      <c r="E17" s="358"/>
      <c r="F17" s="353"/>
      <c r="G17" s="353"/>
      <c r="H17" s="72"/>
      <c r="I17" s="71"/>
    </row>
    <row r="18" spans="1:9" x14ac:dyDescent="0.25">
      <c r="A18" s="354" t="s">
        <v>277</v>
      </c>
      <c r="B18" s="418"/>
      <c r="C18" s="354"/>
      <c r="D18" s="354"/>
      <c r="E18" s="354"/>
      <c r="F18" s="354"/>
      <c r="G18" s="354"/>
      <c r="H18" s="354"/>
      <c r="I18" s="354"/>
    </row>
    <row r="19" spans="1:9" ht="25.5" x14ac:dyDescent="0.25">
      <c r="A19" s="419" t="s">
        <v>242</v>
      </c>
      <c r="B19" s="77" t="s">
        <v>278</v>
      </c>
      <c r="C19" s="356"/>
      <c r="D19" s="357"/>
      <c r="E19" s="358"/>
      <c r="F19" s="353"/>
      <c r="G19" s="353"/>
      <c r="H19" s="353"/>
      <c r="I19" s="342"/>
    </row>
    <row r="20" spans="1:9" x14ac:dyDescent="0.25">
      <c r="A20" s="419"/>
      <c r="B20" s="84" t="s">
        <v>178</v>
      </c>
      <c r="C20" s="186"/>
      <c r="D20" s="187"/>
      <c r="E20" s="188"/>
      <c r="F20" s="353"/>
      <c r="G20" s="353"/>
      <c r="H20" s="353"/>
      <c r="I20" s="342"/>
    </row>
    <row r="21" spans="1:9" x14ac:dyDescent="0.25">
      <c r="A21" s="419"/>
      <c r="B21" s="84" t="s">
        <v>179</v>
      </c>
      <c r="C21" s="186"/>
      <c r="D21" s="187"/>
      <c r="E21" s="188"/>
      <c r="F21" s="353"/>
      <c r="G21" s="353"/>
      <c r="H21" s="353"/>
      <c r="I21" s="342"/>
    </row>
    <row r="22" spans="1:9" ht="25.5" x14ac:dyDescent="0.25">
      <c r="A22" s="419"/>
      <c r="B22" s="84" t="s">
        <v>808</v>
      </c>
      <c r="C22" s="186"/>
      <c r="D22" s="187"/>
      <c r="E22" s="188"/>
      <c r="F22" s="353"/>
      <c r="G22" s="353"/>
      <c r="H22" s="353"/>
      <c r="I22" s="342"/>
    </row>
    <row r="23" spans="1:9" x14ac:dyDescent="0.25">
      <c r="A23" s="419"/>
      <c r="B23" s="84" t="s">
        <v>180</v>
      </c>
      <c r="C23" s="186"/>
      <c r="D23" s="187"/>
      <c r="E23" s="188"/>
      <c r="F23" s="353"/>
      <c r="G23" s="353"/>
      <c r="H23" s="353"/>
      <c r="I23" s="342"/>
    </row>
    <row r="24" spans="1:9" x14ac:dyDescent="0.25">
      <c r="A24" s="419"/>
      <c r="B24" s="84" t="s">
        <v>181</v>
      </c>
      <c r="C24" s="186"/>
      <c r="D24" s="187"/>
      <c r="E24" s="188"/>
      <c r="F24" s="353"/>
      <c r="G24" s="353"/>
      <c r="H24" s="353"/>
      <c r="I24" s="342"/>
    </row>
    <row r="25" spans="1:9" x14ac:dyDescent="0.25">
      <c r="A25" s="419"/>
      <c r="B25" s="84" t="s">
        <v>279</v>
      </c>
      <c r="C25" s="186"/>
      <c r="D25" s="187"/>
      <c r="E25" s="188"/>
      <c r="F25" s="353"/>
      <c r="G25" s="353"/>
      <c r="H25" s="353"/>
      <c r="I25" s="342"/>
    </row>
    <row r="26" spans="1:9" ht="38.25" x14ac:dyDescent="0.25">
      <c r="A26" s="419"/>
      <c r="B26" s="84" t="s">
        <v>553</v>
      </c>
      <c r="C26" s="186"/>
      <c r="D26" s="187"/>
      <c r="E26" s="188"/>
      <c r="F26" s="353"/>
      <c r="G26" s="353"/>
      <c r="H26" s="353"/>
      <c r="I26" s="342"/>
    </row>
    <row r="27" spans="1:9" x14ac:dyDescent="0.25">
      <c r="A27" s="419"/>
      <c r="B27" s="84" t="s">
        <v>182</v>
      </c>
      <c r="C27" s="186"/>
      <c r="D27" s="187"/>
      <c r="E27" s="188"/>
      <c r="F27" s="353"/>
      <c r="G27" s="353"/>
      <c r="H27" s="353"/>
      <c r="I27" s="342"/>
    </row>
    <row r="28" spans="1:9" x14ac:dyDescent="0.25">
      <c r="A28" s="419"/>
      <c r="B28" s="76" t="s">
        <v>280</v>
      </c>
      <c r="C28" s="189"/>
      <c r="D28" s="190"/>
      <c r="E28" s="191"/>
      <c r="F28" s="353"/>
      <c r="G28" s="353"/>
      <c r="H28" s="353"/>
      <c r="I28" s="342"/>
    </row>
    <row r="29" spans="1:9" ht="25.5" x14ac:dyDescent="0.25">
      <c r="A29" s="278" t="s">
        <v>244</v>
      </c>
      <c r="B29" s="83" t="s">
        <v>281</v>
      </c>
      <c r="C29" s="356"/>
      <c r="D29" s="357"/>
      <c r="E29" s="358"/>
      <c r="F29" s="353"/>
      <c r="G29" s="353"/>
      <c r="H29" s="72"/>
      <c r="I29" s="42"/>
    </row>
    <row r="30" spans="1:9" x14ac:dyDescent="0.25">
      <c r="A30" s="354" t="s">
        <v>283</v>
      </c>
      <c r="B30" s="354"/>
      <c r="C30" s="354"/>
      <c r="D30" s="354"/>
      <c r="E30" s="354"/>
      <c r="F30" s="354"/>
      <c r="G30" s="354"/>
      <c r="H30" s="354"/>
      <c r="I30" s="354"/>
    </row>
    <row r="31" spans="1:9" ht="38.25" x14ac:dyDescent="0.25">
      <c r="A31" s="278" t="s">
        <v>247</v>
      </c>
      <c r="B31" s="52" t="s">
        <v>284</v>
      </c>
      <c r="C31" s="356"/>
      <c r="D31" s="357"/>
      <c r="E31" s="358"/>
      <c r="F31" s="353"/>
      <c r="G31" s="353"/>
      <c r="H31" s="72"/>
      <c r="I31" s="42"/>
    </row>
    <row r="32" spans="1:9" ht="63.75" x14ac:dyDescent="0.25">
      <c r="A32" s="278" t="s">
        <v>249</v>
      </c>
      <c r="B32" s="52" t="s">
        <v>780</v>
      </c>
      <c r="C32" s="356"/>
      <c r="D32" s="357"/>
      <c r="E32" s="358"/>
      <c r="F32" s="353"/>
      <c r="G32" s="353"/>
      <c r="H32" s="72"/>
      <c r="I32" s="42"/>
    </row>
    <row r="33" spans="1:9" x14ac:dyDescent="0.25">
      <c r="A33" s="354" t="s">
        <v>301</v>
      </c>
      <c r="B33" s="354"/>
      <c r="C33" s="354"/>
      <c r="D33" s="354"/>
      <c r="E33" s="354"/>
      <c r="F33" s="354"/>
      <c r="G33" s="354"/>
      <c r="H33" s="354"/>
      <c r="I33" s="354"/>
    </row>
    <row r="34" spans="1:9" ht="51" x14ac:dyDescent="0.25">
      <c r="A34" s="278" t="s">
        <v>743</v>
      </c>
      <c r="B34" s="157" t="s">
        <v>302</v>
      </c>
      <c r="C34" s="356"/>
      <c r="D34" s="357"/>
      <c r="E34" s="358"/>
      <c r="F34" s="353"/>
      <c r="G34" s="353"/>
      <c r="H34" s="72"/>
      <c r="I34" s="144"/>
    </row>
    <row r="35" spans="1:9" ht="25.5" x14ac:dyDescent="0.25">
      <c r="A35" s="278" t="s">
        <v>744</v>
      </c>
      <c r="B35" s="157" t="s">
        <v>304</v>
      </c>
      <c r="C35" s="356"/>
      <c r="D35" s="357"/>
      <c r="E35" s="358"/>
      <c r="F35" s="353"/>
      <c r="G35" s="353"/>
      <c r="H35" s="72"/>
      <c r="I35" s="144"/>
    </row>
    <row r="36" spans="1:9" ht="25.5" x14ac:dyDescent="0.25">
      <c r="A36" s="278" t="s">
        <v>745</v>
      </c>
      <c r="B36" s="157" t="s">
        <v>305</v>
      </c>
      <c r="C36" s="356"/>
      <c r="D36" s="357"/>
      <c r="E36" s="358"/>
      <c r="F36" s="353"/>
      <c r="G36" s="353"/>
      <c r="H36" s="72"/>
      <c r="I36" s="144"/>
    </row>
    <row r="37" spans="1:9" ht="38.25" x14ac:dyDescent="0.25">
      <c r="A37" s="278" t="s">
        <v>757</v>
      </c>
      <c r="B37" s="157" t="s">
        <v>400</v>
      </c>
      <c r="C37" s="356"/>
      <c r="D37" s="357"/>
      <c r="E37" s="358"/>
      <c r="F37" s="72"/>
      <c r="G37" s="72"/>
      <c r="H37" s="72"/>
      <c r="I37" s="144"/>
    </row>
    <row r="38" spans="1:9" x14ac:dyDescent="0.25">
      <c r="A38" s="354" t="s">
        <v>306</v>
      </c>
      <c r="B38" s="354"/>
      <c r="C38" s="354"/>
      <c r="D38" s="354"/>
      <c r="E38" s="354"/>
      <c r="F38" s="354"/>
      <c r="G38" s="354"/>
      <c r="H38" s="354"/>
      <c r="I38" s="354"/>
    </row>
    <row r="39" spans="1:9" ht="25.5" x14ac:dyDescent="0.25">
      <c r="A39" s="278" t="s">
        <v>270</v>
      </c>
      <c r="B39" s="158" t="s">
        <v>307</v>
      </c>
      <c r="C39" s="356"/>
      <c r="D39" s="357"/>
      <c r="E39" s="358"/>
      <c r="F39" s="353"/>
      <c r="G39" s="353"/>
      <c r="H39" s="72"/>
      <c r="I39" s="42"/>
    </row>
    <row r="40" spans="1:9" ht="25.5" x14ac:dyDescent="0.25">
      <c r="A40" s="419" t="s">
        <v>783</v>
      </c>
      <c r="B40" s="158" t="s">
        <v>309</v>
      </c>
      <c r="C40" s="408"/>
      <c r="D40" s="409"/>
      <c r="E40" s="410"/>
      <c r="F40" s="353"/>
      <c r="G40" s="353"/>
      <c r="H40" s="353"/>
      <c r="I40" s="449"/>
    </row>
    <row r="41" spans="1:9" ht="25.5" x14ac:dyDescent="0.25">
      <c r="A41" s="419"/>
      <c r="B41" s="159" t="s">
        <v>213</v>
      </c>
      <c r="C41" s="414"/>
      <c r="D41" s="415"/>
      <c r="E41" s="416"/>
      <c r="F41" s="353"/>
      <c r="G41" s="353"/>
      <c r="H41" s="353"/>
      <c r="I41" s="449"/>
    </row>
    <row r="42" spans="1:9" ht="24.75" customHeight="1" x14ac:dyDescent="0.25">
      <c r="A42" s="278" t="s">
        <v>310</v>
      </c>
      <c r="B42" s="159" t="s">
        <v>311</v>
      </c>
      <c r="C42" s="356"/>
      <c r="D42" s="357"/>
      <c r="E42" s="358"/>
      <c r="F42" s="353"/>
      <c r="G42" s="353"/>
      <c r="H42" s="72"/>
      <c r="I42" s="42"/>
    </row>
    <row r="43" spans="1:9" ht="38.25" x14ac:dyDescent="0.25">
      <c r="A43" s="278" t="s">
        <v>742</v>
      </c>
      <c r="B43" s="158" t="s">
        <v>313</v>
      </c>
      <c r="C43" s="356"/>
      <c r="D43" s="357"/>
      <c r="E43" s="358"/>
      <c r="F43" s="353"/>
      <c r="G43" s="353"/>
      <c r="H43" s="72"/>
      <c r="I43" s="42"/>
    </row>
    <row r="44" spans="1:9" ht="38.25" x14ac:dyDescent="0.25">
      <c r="A44" s="443" t="s">
        <v>314</v>
      </c>
      <c r="B44" s="158" t="s">
        <v>183</v>
      </c>
      <c r="C44" s="450"/>
      <c r="D44" s="451"/>
      <c r="E44" s="452"/>
      <c r="F44" s="353"/>
      <c r="G44" s="353"/>
      <c r="H44" s="353"/>
      <c r="I44" s="449"/>
    </row>
    <row r="45" spans="1:9" ht="25.5" x14ac:dyDescent="0.25">
      <c r="A45" s="444"/>
      <c r="B45" s="159" t="s">
        <v>212</v>
      </c>
      <c r="C45" s="453"/>
      <c r="D45" s="454"/>
      <c r="E45" s="455"/>
      <c r="F45" s="353"/>
      <c r="G45" s="353"/>
      <c r="H45" s="353"/>
      <c r="I45" s="449"/>
    </row>
    <row r="46" spans="1:9" ht="38.25" x14ac:dyDescent="0.25">
      <c r="A46" s="278" t="s">
        <v>315</v>
      </c>
      <c r="B46" s="159" t="s">
        <v>316</v>
      </c>
      <c r="C46" s="356"/>
      <c r="D46" s="357"/>
      <c r="E46" s="358"/>
      <c r="F46" s="353"/>
      <c r="G46" s="353"/>
      <c r="H46" s="72"/>
      <c r="I46" s="42"/>
    </row>
    <row r="47" spans="1:9" ht="25.5" x14ac:dyDescent="0.25">
      <c r="B47" s="236" t="s">
        <v>559</v>
      </c>
    </row>
    <row r="48" spans="1:9" x14ac:dyDescent="0.25">
      <c r="A48" s="51"/>
    </row>
    <row r="50" spans="2:11" x14ac:dyDescent="0.25">
      <c r="B50" s="349" t="s">
        <v>457</v>
      </c>
      <c r="C50" s="350"/>
      <c r="D50" s="350"/>
      <c r="E50" s="350"/>
      <c r="F50" s="350"/>
      <c r="G50" s="350"/>
      <c r="H50" s="350"/>
      <c r="I50" s="350"/>
      <c r="J50" s="350"/>
      <c r="K50" s="350"/>
    </row>
    <row r="51" spans="2:11" x14ac:dyDescent="0.25">
      <c r="B51" s="349"/>
      <c r="C51" s="350"/>
      <c r="D51" s="350"/>
      <c r="E51" s="350"/>
      <c r="F51" s="350"/>
      <c r="G51" s="350"/>
      <c r="H51" s="350"/>
      <c r="I51" s="350"/>
      <c r="J51" s="350"/>
      <c r="K51" s="350"/>
    </row>
    <row r="52" spans="2:11" x14ac:dyDescent="0.25">
      <c r="B52" s="351"/>
      <c r="C52" s="352"/>
      <c r="D52" s="352"/>
      <c r="E52" s="352"/>
      <c r="F52" s="352"/>
      <c r="G52" s="352"/>
      <c r="H52" s="352"/>
      <c r="I52" s="352"/>
      <c r="J52" s="352"/>
      <c r="K52" s="352"/>
    </row>
    <row r="53" spans="2:11" x14ac:dyDescent="0.25">
      <c r="B53" s="66" t="s">
        <v>454</v>
      </c>
      <c r="C53" s="448">
        <v>0</v>
      </c>
      <c r="D53" s="448"/>
      <c r="E53" s="448">
        <v>1</v>
      </c>
      <c r="F53" s="448"/>
      <c r="G53" s="448">
        <v>2</v>
      </c>
      <c r="H53" s="448"/>
      <c r="I53" s="66">
        <v>3</v>
      </c>
      <c r="J53" s="66" t="s">
        <v>455</v>
      </c>
      <c r="K53" s="66" t="s">
        <v>525</v>
      </c>
    </row>
    <row r="54" spans="2:11" ht="216.75" x14ac:dyDescent="0.25">
      <c r="B54" s="69" t="s">
        <v>277</v>
      </c>
      <c r="C54" s="342" t="s">
        <v>481</v>
      </c>
      <c r="D54" s="342"/>
      <c r="E54" s="342" t="s">
        <v>482</v>
      </c>
      <c r="F54" s="342"/>
      <c r="G54" s="136"/>
      <c r="H54" s="130" t="s">
        <v>483</v>
      </c>
      <c r="I54" s="130" t="s">
        <v>484</v>
      </c>
      <c r="J54" s="67">
        <v>0</v>
      </c>
      <c r="K54" s="23"/>
    </row>
    <row r="55" spans="2:11" ht="178.5" x14ac:dyDescent="0.25">
      <c r="B55" s="69" t="s">
        <v>283</v>
      </c>
      <c r="C55" s="342" t="s">
        <v>458</v>
      </c>
      <c r="D55" s="342"/>
      <c r="E55" s="342" t="s">
        <v>459</v>
      </c>
      <c r="F55" s="342"/>
      <c r="G55" s="136"/>
      <c r="H55" s="130" t="s">
        <v>460</v>
      </c>
      <c r="I55" s="130" t="s">
        <v>485</v>
      </c>
      <c r="J55" s="67">
        <v>0</v>
      </c>
      <c r="K55" s="23"/>
    </row>
    <row r="56" spans="2:11" ht="127.5" x14ac:dyDescent="0.25">
      <c r="B56" s="69" t="s">
        <v>461</v>
      </c>
      <c r="C56" s="342" t="s">
        <v>486</v>
      </c>
      <c r="D56" s="342"/>
      <c r="E56" s="345" t="s">
        <v>797</v>
      </c>
      <c r="F56" s="346"/>
      <c r="G56" s="231"/>
      <c r="H56" s="232" t="s">
        <v>784</v>
      </c>
      <c r="I56" s="130" t="s">
        <v>487</v>
      </c>
      <c r="J56" s="67">
        <v>0</v>
      </c>
      <c r="K56" s="23"/>
    </row>
    <row r="57" spans="2:11" ht="357" customHeight="1" x14ac:dyDescent="0.25">
      <c r="B57" s="140" t="s">
        <v>462</v>
      </c>
      <c r="C57" s="342" t="s">
        <v>488</v>
      </c>
      <c r="D57" s="342"/>
      <c r="E57" s="347" t="s">
        <v>785</v>
      </c>
      <c r="F57" s="348"/>
      <c r="G57" s="129"/>
      <c r="H57" s="274" t="s">
        <v>787</v>
      </c>
      <c r="I57" s="274" t="s">
        <v>786</v>
      </c>
      <c r="J57" s="67">
        <v>0</v>
      </c>
      <c r="K57" s="23"/>
    </row>
    <row r="58" spans="2:11" ht="178.5" x14ac:dyDescent="0.25">
      <c r="B58" s="172" t="s">
        <v>758</v>
      </c>
      <c r="C58" s="342" t="s">
        <v>489</v>
      </c>
      <c r="D58" s="342"/>
      <c r="E58" s="342" t="s">
        <v>490</v>
      </c>
      <c r="F58" s="342"/>
      <c r="G58" s="136"/>
      <c r="H58" s="131" t="s">
        <v>491</v>
      </c>
      <c r="I58" s="274" t="s">
        <v>805</v>
      </c>
      <c r="J58" s="67">
        <v>0</v>
      </c>
      <c r="K58" s="23"/>
    </row>
    <row r="59" spans="2:11" ht="203.25" customHeight="1" x14ac:dyDescent="0.25">
      <c r="B59" s="139" t="s">
        <v>463</v>
      </c>
      <c r="C59" s="345" t="s">
        <v>790</v>
      </c>
      <c r="D59" s="346"/>
      <c r="E59" s="345" t="s">
        <v>789</v>
      </c>
      <c r="F59" s="346"/>
      <c r="G59" s="231"/>
      <c r="H59" s="232" t="s">
        <v>791</v>
      </c>
      <c r="I59" s="232" t="s">
        <v>792</v>
      </c>
      <c r="J59" s="67">
        <v>0</v>
      </c>
      <c r="K59" s="23"/>
    </row>
  </sheetData>
  <mergeCells count="85">
    <mergeCell ref="C37:E37"/>
    <mergeCell ref="A9:I9"/>
    <mergeCell ref="A1:D2"/>
    <mergeCell ref="E1:F8"/>
    <mergeCell ref="G1:I2"/>
    <mergeCell ref="A3:D3"/>
    <mergeCell ref="G3:I3"/>
    <mergeCell ref="A4:D4"/>
    <mergeCell ref="G4:I4"/>
    <mergeCell ref="A5:D5"/>
    <mergeCell ref="G5:I5"/>
    <mergeCell ref="A6:D6"/>
    <mergeCell ref="G6:I6"/>
    <mergeCell ref="A7:D7"/>
    <mergeCell ref="G7:I7"/>
    <mergeCell ref="A8:D8"/>
    <mergeCell ref="G8:I8"/>
    <mergeCell ref="A15:I15"/>
    <mergeCell ref="F16:G16"/>
    <mergeCell ref="A10:I10"/>
    <mergeCell ref="A11:I11"/>
    <mergeCell ref="A12:I12"/>
    <mergeCell ref="A13:A14"/>
    <mergeCell ref="B13:B14"/>
    <mergeCell ref="I13:I14"/>
    <mergeCell ref="F13:H14"/>
    <mergeCell ref="C13:E14"/>
    <mergeCell ref="C16:E16"/>
    <mergeCell ref="F17:G17"/>
    <mergeCell ref="A18:I18"/>
    <mergeCell ref="A19:A28"/>
    <mergeCell ref="F19:G28"/>
    <mergeCell ref="H19:H28"/>
    <mergeCell ref="I19:I28"/>
    <mergeCell ref="C17:E17"/>
    <mergeCell ref="C19:E19"/>
    <mergeCell ref="F36:G36"/>
    <mergeCell ref="F29:G29"/>
    <mergeCell ref="A30:I30"/>
    <mergeCell ref="F31:G31"/>
    <mergeCell ref="F32:G32"/>
    <mergeCell ref="A33:I33"/>
    <mergeCell ref="F34:G34"/>
    <mergeCell ref="F35:G35"/>
    <mergeCell ref="C29:E29"/>
    <mergeCell ref="C31:E31"/>
    <mergeCell ref="C32:E32"/>
    <mergeCell ref="C34:E34"/>
    <mergeCell ref="C35:E35"/>
    <mergeCell ref="C36:E36"/>
    <mergeCell ref="F42:G42"/>
    <mergeCell ref="F43:G43"/>
    <mergeCell ref="A44:A45"/>
    <mergeCell ref="F44:G45"/>
    <mergeCell ref="C42:E42"/>
    <mergeCell ref="C43:E43"/>
    <mergeCell ref="C44:E45"/>
    <mergeCell ref="A38:I38"/>
    <mergeCell ref="F39:G39"/>
    <mergeCell ref="A40:A41"/>
    <mergeCell ref="F40:G41"/>
    <mergeCell ref="H40:H41"/>
    <mergeCell ref="I40:I41"/>
    <mergeCell ref="C39:E39"/>
    <mergeCell ref="C40:E41"/>
    <mergeCell ref="C53:D53"/>
    <mergeCell ref="E53:F53"/>
    <mergeCell ref="G53:H53"/>
    <mergeCell ref="H44:H45"/>
    <mergeCell ref="I44:I45"/>
    <mergeCell ref="F46:G46"/>
    <mergeCell ref="B50:K52"/>
    <mergeCell ref="C46:E46"/>
    <mergeCell ref="C54:D54"/>
    <mergeCell ref="E54:F54"/>
    <mergeCell ref="C55:D55"/>
    <mergeCell ref="E55:F55"/>
    <mergeCell ref="C56:D56"/>
    <mergeCell ref="E56:F56"/>
    <mergeCell ref="C57:D57"/>
    <mergeCell ref="E57:F57"/>
    <mergeCell ref="C58:D58"/>
    <mergeCell ref="E58:F58"/>
    <mergeCell ref="C59:D59"/>
    <mergeCell ref="E59:F59"/>
  </mergeCells>
  <dataValidations count="1">
    <dataValidation type="list" allowBlank="1" showInputMessage="1" showErrorMessage="1" sqref="J54:J59">
      <formula1>"0,1,2,3,NA"</formula1>
    </dataValidation>
  </dataValidations>
  <hyperlinks>
    <hyperlink ref="B17" location="'Social Compliances'!A1" display="'Social Compliances'!A1"/>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C17:E17 C19:E19 C29:E29 C31:E32 C34:E37 C46:E46 D39:E39 C39:C40 C42:C44 D42:E43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zoomScaleNormal="100" workbookViewId="0">
      <selection activeCell="C43" sqref="C43:D43"/>
    </sheetView>
  </sheetViews>
  <sheetFormatPr defaultRowHeight="15" x14ac:dyDescent="0.25"/>
  <cols>
    <col min="1" max="1" width="9.140625" style="1"/>
    <col min="2" max="2" width="39.7109375" style="1" customWidth="1"/>
    <col min="3" max="3" width="12" style="1" customWidth="1"/>
    <col min="4" max="5" width="9.140625" style="1"/>
    <col min="6" max="6" width="16.140625" style="1" customWidth="1"/>
    <col min="7" max="7" width="0" style="1" hidden="1" customWidth="1"/>
    <col min="8" max="8" width="27.140625" style="1" customWidth="1"/>
    <col min="9" max="9" width="27.7109375" style="1" customWidth="1"/>
    <col min="10" max="10" width="18.5703125" style="1" customWidth="1"/>
    <col min="11" max="11" width="29" style="1" customWidth="1"/>
    <col min="12" max="16384" width="9.140625" style="1"/>
  </cols>
  <sheetData>
    <row r="1" spans="1:9" x14ac:dyDescent="0.25">
      <c r="A1" s="371" t="s">
        <v>779</v>
      </c>
      <c r="B1" s="372"/>
      <c r="C1" s="372"/>
      <c r="D1" s="372"/>
      <c r="E1" s="385"/>
      <c r="F1" s="386"/>
      <c r="G1" s="385" t="s">
        <v>240</v>
      </c>
      <c r="H1" s="391"/>
      <c r="I1" s="386"/>
    </row>
    <row r="2" spans="1:9" x14ac:dyDescent="0.25">
      <c r="A2" s="396"/>
      <c r="B2" s="397"/>
      <c r="C2" s="397"/>
      <c r="D2" s="397"/>
      <c r="E2" s="387"/>
      <c r="F2" s="388"/>
      <c r="G2" s="389"/>
      <c r="H2" s="392"/>
      <c r="I2" s="390"/>
    </row>
    <row r="3" spans="1:9" x14ac:dyDescent="0.25">
      <c r="A3" s="371" t="s">
        <v>175</v>
      </c>
      <c r="B3" s="372"/>
      <c r="C3" s="372"/>
      <c r="D3" s="372"/>
      <c r="E3" s="387"/>
      <c r="F3" s="388"/>
      <c r="G3" s="385"/>
      <c r="H3" s="391"/>
      <c r="I3" s="386"/>
    </row>
    <row r="4" spans="1:9" x14ac:dyDescent="0.25">
      <c r="A4" s="396" t="s">
        <v>764</v>
      </c>
      <c r="B4" s="397"/>
      <c r="C4" s="397"/>
      <c r="D4" s="397"/>
      <c r="E4" s="387"/>
      <c r="F4" s="388"/>
      <c r="G4" s="387" t="s">
        <v>22</v>
      </c>
      <c r="H4" s="400"/>
      <c r="I4" s="388"/>
    </row>
    <row r="5" spans="1:9" x14ac:dyDescent="0.25">
      <c r="A5" s="405" t="s">
        <v>23</v>
      </c>
      <c r="B5" s="406"/>
      <c r="C5" s="406"/>
      <c r="D5" s="421"/>
      <c r="E5" s="387"/>
      <c r="F5" s="388"/>
      <c r="G5" s="401"/>
      <c r="H5" s="402"/>
      <c r="I5" s="403"/>
    </row>
    <row r="6" spans="1:9" x14ac:dyDescent="0.25">
      <c r="A6" s="407" t="s">
        <v>24</v>
      </c>
      <c r="B6" s="399"/>
      <c r="C6" s="399"/>
      <c r="D6" s="425"/>
      <c r="E6" s="387"/>
      <c r="F6" s="388"/>
      <c r="G6" s="401"/>
      <c r="H6" s="402"/>
      <c r="I6" s="403"/>
    </row>
    <row r="7" spans="1:9" x14ac:dyDescent="0.25">
      <c r="A7" s="407"/>
      <c r="B7" s="399"/>
      <c r="C7" s="399"/>
      <c r="D7" s="425"/>
      <c r="E7" s="387"/>
      <c r="F7" s="388"/>
      <c r="G7" s="401"/>
      <c r="H7" s="402"/>
      <c r="I7" s="403"/>
    </row>
    <row r="8" spans="1:9" x14ac:dyDescent="0.25">
      <c r="A8" s="396" t="s">
        <v>177</v>
      </c>
      <c r="B8" s="397"/>
      <c r="C8" s="397"/>
      <c r="D8" s="420"/>
      <c r="E8" s="389"/>
      <c r="F8" s="390"/>
      <c r="G8" s="393"/>
      <c r="H8" s="394"/>
      <c r="I8" s="395"/>
    </row>
    <row r="9" spans="1:9" x14ac:dyDescent="0.25">
      <c r="A9" s="371" t="s">
        <v>25</v>
      </c>
      <c r="B9" s="372"/>
      <c r="C9" s="372"/>
      <c r="D9" s="372"/>
      <c r="E9" s="372"/>
      <c r="F9" s="372"/>
      <c r="G9" s="372"/>
      <c r="H9" s="372"/>
      <c r="I9" s="373"/>
    </row>
    <row r="10" spans="1:9" x14ac:dyDescent="0.25">
      <c r="A10" s="367" t="s">
        <v>26</v>
      </c>
      <c r="B10" s="368"/>
      <c r="C10" s="368"/>
      <c r="D10" s="368"/>
      <c r="E10" s="368"/>
      <c r="F10" s="368"/>
      <c r="G10" s="368"/>
      <c r="H10" s="368"/>
      <c r="I10" s="369"/>
    </row>
    <row r="11" spans="1:9" x14ac:dyDescent="0.25">
      <c r="A11" s="367" t="s">
        <v>27</v>
      </c>
      <c r="B11" s="368"/>
      <c r="C11" s="368"/>
      <c r="D11" s="368"/>
      <c r="E11" s="368"/>
      <c r="F11" s="368"/>
      <c r="G11" s="368"/>
      <c r="H11" s="368"/>
      <c r="I11" s="369"/>
    </row>
    <row r="12" spans="1:9" x14ac:dyDescent="0.25">
      <c r="A12" s="376" t="s">
        <v>28</v>
      </c>
      <c r="B12" s="377"/>
      <c r="C12" s="377"/>
      <c r="D12" s="377"/>
      <c r="E12" s="377"/>
      <c r="F12" s="377"/>
      <c r="G12" s="377"/>
      <c r="H12" s="377"/>
      <c r="I12" s="378"/>
    </row>
    <row r="13" spans="1:9" ht="15" customHeight="1" x14ac:dyDescent="0.25">
      <c r="A13" s="379" t="s">
        <v>29</v>
      </c>
      <c r="B13" s="379" t="s">
        <v>30</v>
      </c>
      <c r="C13" s="361" t="s">
        <v>558</v>
      </c>
      <c r="D13" s="362"/>
      <c r="E13" s="363"/>
      <c r="F13" s="361" t="s">
        <v>172</v>
      </c>
      <c r="G13" s="362"/>
      <c r="H13" s="363"/>
      <c r="I13" s="379" t="s">
        <v>31</v>
      </c>
    </row>
    <row r="14" spans="1:9" x14ac:dyDescent="0.25">
      <c r="A14" s="379"/>
      <c r="B14" s="379"/>
      <c r="C14" s="364"/>
      <c r="D14" s="365"/>
      <c r="E14" s="366"/>
      <c r="F14" s="364"/>
      <c r="G14" s="365"/>
      <c r="H14" s="366"/>
      <c r="I14" s="379"/>
    </row>
    <row r="15" spans="1:9" x14ac:dyDescent="0.25">
      <c r="A15" s="374" t="s">
        <v>169</v>
      </c>
      <c r="B15" s="374"/>
      <c r="C15" s="374"/>
      <c r="D15" s="374"/>
      <c r="E15" s="374"/>
      <c r="F15" s="374"/>
      <c r="G15" s="374"/>
      <c r="H15" s="374"/>
      <c r="I15" s="374"/>
    </row>
    <row r="16" spans="1:9" x14ac:dyDescent="0.25">
      <c r="A16" s="71"/>
      <c r="B16" s="71"/>
      <c r="C16" s="71"/>
      <c r="D16" s="375"/>
      <c r="E16" s="375"/>
      <c r="F16" s="438" t="s">
        <v>174</v>
      </c>
      <c r="G16" s="438"/>
      <c r="H16" s="75" t="s">
        <v>173</v>
      </c>
      <c r="I16" s="71"/>
    </row>
    <row r="17" spans="1:9" x14ac:dyDescent="0.25">
      <c r="A17" s="354" t="s">
        <v>317</v>
      </c>
      <c r="B17" s="354"/>
      <c r="C17" s="354"/>
      <c r="D17" s="354"/>
      <c r="E17" s="354"/>
      <c r="F17" s="354"/>
      <c r="G17" s="354"/>
      <c r="H17" s="354"/>
      <c r="I17" s="354"/>
    </row>
    <row r="18" spans="1:9" ht="25.5" x14ac:dyDescent="0.25">
      <c r="A18" s="278" t="s">
        <v>561</v>
      </c>
      <c r="B18" s="223" t="s">
        <v>318</v>
      </c>
      <c r="C18" s="356"/>
      <c r="D18" s="357"/>
      <c r="E18" s="358"/>
      <c r="F18" s="375"/>
      <c r="G18" s="375"/>
      <c r="H18" s="71"/>
      <c r="I18" s="42"/>
    </row>
    <row r="19" spans="1:9" ht="25.5" x14ac:dyDescent="0.25">
      <c r="A19" s="278" t="s">
        <v>562</v>
      </c>
      <c r="B19" s="223" t="s">
        <v>319</v>
      </c>
      <c r="C19" s="356"/>
      <c r="D19" s="357"/>
      <c r="E19" s="358"/>
      <c r="F19" s="353"/>
      <c r="G19" s="353"/>
      <c r="H19" s="72"/>
      <c r="I19" s="42"/>
    </row>
    <row r="20" spans="1:9" ht="38.25" x14ac:dyDescent="0.25">
      <c r="A20" s="278" t="s">
        <v>639</v>
      </c>
      <c r="B20" s="223" t="s">
        <v>321</v>
      </c>
      <c r="C20" s="356"/>
      <c r="D20" s="357"/>
      <c r="E20" s="358"/>
      <c r="F20" s="353"/>
      <c r="G20" s="353"/>
      <c r="H20" s="72"/>
      <c r="I20" s="42"/>
    </row>
    <row r="21" spans="1:9" ht="25.5" x14ac:dyDescent="0.25">
      <c r="A21" s="278" t="s">
        <v>640</v>
      </c>
      <c r="B21" s="223" t="s">
        <v>33</v>
      </c>
      <c r="C21" s="356"/>
      <c r="D21" s="357"/>
      <c r="E21" s="358"/>
      <c r="F21" s="353"/>
      <c r="G21" s="353"/>
      <c r="H21" s="72"/>
      <c r="I21" s="42"/>
    </row>
    <row r="22" spans="1:9" ht="51" x14ac:dyDescent="0.25">
      <c r="A22" s="278" t="s">
        <v>322</v>
      </c>
      <c r="B22" s="160" t="s">
        <v>324</v>
      </c>
      <c r="C22" s="356"/>
      <c r="D22" s="357"/>
      <c r="E22" s="358"/>
      <c r="F22" s="353"/>
      <c r="G22" s="353"/>
      <c r="H22" s="72"/>
      <c r="I22" s="71"/>
    </row>
    <row r="23" spans="1:9" x14ac:dyDescent="0.25">
      <c r="A23" s="354" t="s">
        <v>325</v>
      </c>
      <c r="B23" s="456"/>
      <c r="C23" s="354"/>
      <c r="D23" s="354"/>
      <c r="E23" s="354"/>
      <c r="F23" s="354"/>
      <c r="G23" s="354"/>
      <c r="H23" s="354"/>
      <c r="I23" s="354"/>
    </row>
    <row r="24" spans="1:9" ht="25.5" x14ac:dyDescent="0.25">
      <c r="A24" s="419" t="s">
        <v>247</v>
      </c>
      <c r="B24" s="77" t="s">
        <v>326</v>
      </c>
      <c r="C24" s="408"/>
      <c r="D24" s="409"/>
      <c r="E24" s="410"/>
      <c r="F24" s="353"/>
      <c r="G24" s="353"/>
      <c r="H24" s="353"/>
      <c r="I24" s="449"/>
    </row>
    <row r="25" spans="1:9" x14ac:dyDescent="0.25">
      <c r="A25" s="419"/>
      <c r="B25" s="81" t="s">
        <v>214</v>
      </c>
      <c r="C25" s="411"/>
      <c r="D25" s="412"/>
      <c r="E25" s="413"/>
      <c r="F25" s="353"/>
      <c r="G25" s="353"/>
      <c r="H25" s="353"/>
      <c r="I25" s="449"/>
    </row>
    <row r="26" spans="1:9" x14ac:dyDescent="0.25">
      <c r="A26" s="419"/>
      <c r="B26" s="81" t="s">
        <v>215</v>
      </c>
      <c r="C26" s="411"/>
      <c r="D26" s="412"/>
      <c r="E26" s="413"/>
      <c r="F26" s="353"/>
      <c r="G26" s="353"/>
      <c r="H26" s="353"/>
      <c r="I26" s="449"/>
    </row>
    <row r="27" spans="1:9" ht="40.5" x14ac:dyDescent="0.25">
      <c r="A27" s="419"/>
      <c r="B27" s="81" t="s">
        <v>552</v>
      </c>
      <c r="C27" s="411"/>
      <c r="D27" s="412"/>
      <c r="E27" s="413"/>
      <c r="F27" s="353"/>
      <c r="G27" s="353"/>
      <c r="H27" s="353"/>
      <c r="I27" s="449"/>
    </row>
    <row r="28" spans="1:9" x14ac:dyDescent="0.25">
      <c r="A28" s="419"/>
      <c r="B28" s="81" t="s">
        <v>217</v>
      </c>
      <c r="C28" s="411"/>
      <c r="D28" s="412"/>
      <c r="E28" s="413"/>
      <c r="F28" s="353"/>
      <c r="G28" s="353"/>
      <c r="H28" s="353"/>
      <c r="I28" s="449"/>
    </row>
    <row r="29" spans="1:9" x14ac:dyDescent="0.25">
      <c r="A29" s="419"/>
      <c r="B29" s="81" t="s">
        <v>218</v>
      </c>
      <c r="C29" s="411"/>
      <c r="D29" s="412"/>
      <c r="E29" s="413"/>
      <c r="F29" s="353"/>
      <c r="G29" s="353"/>
      <c r="H29" s="353"/>
      <c r="I29" s="449"/>
    </row>
    <row r="30" spans="1:9" x14ac:dyDescent="0.25">
      <c r="A30" s="419"/>
      <c r="B30" s="81" t="s">
        <v>219</v>
      </c>
      <c r="C30" s="411"/>
      <c r="D30" s="412"/>
      <c r="E30" s="413"/>
      <c r="F30" s="353"/>
      <c r="G30" s="353"/>
      <c r="H30" s="353"/>
      <c r="I30" s="449"/>
    </row>
    <row r="31" spans="1:9" x14ac:dyDescent="0.25">
      <c r="A31" s="419"/>
      <c r="B31" s="82" t="s">
        <v>334</v>
      </c>
      <c r="C31" s="414"/>
      <c r="D31" s="415"/>
      <c r="E31" s="416"/>
      <c r="F31" s="353"/>
      <c r="G31" s="353"/>
      <c r="H31" s="353"/>
      <c r="I31" s="449"/>
    </row>
    <row r="32" spans="1:9" ht="25.5" x14ac:dyDescent="0.25">
      <c r="A32" s="278" t="s">
        <v>249</v>
      </c>
      <c r="B32" s="76" t="s">
        <v>399</v>
      </c>
      <c r="C32" s="356"/>
      <c r="D32" s="357"/>
      <c r="E32" s="358"/>
      <c r="F32" s="72"/>
      <c r="G32" s="72"/>
      <c r="H32" s="72"/>
      <c r="I32" s="71"/>
    </row>
    <row r="33" spans="1:11" x14ac:dyDescent="0.25">
      <c r="A33" s="354" t="s">
        <v>327</v>
      </c>
      <c r="B33" s="354"/>
      <c r="C33" s="354"/>
      <c r="D33" s="354"/>
      <c r="E33" s="354"/>
      <c r="F33" s="354"/>
      <c r="G33" s="354"/>
      <c r="H33" s="354"/>
      <c r="I33" s="354"/>
    </row>
    <row r="34" spans="1:11" ht="38.25" x14ac:dyDescent="0.25">
      <c r="A34" s="279" t="s">
        <v>747</v>
      </c>
      <c r="B34" s="42" t="s">
        <v>328</v>
      </c>
      <c r="C34" s="356"/>
      <c r="D34" s="357"/>
      <c r="E34" s="358"/>
      <c r="F34" s="353"/>
      <c r="G34" s="353"/>
      <c r="H34" s="72"/>
      <c r="I34" s="35"/>
    </row>
    <row r="35" spans="1:11" ht="25.5" x14ac:dyDescent="0.25">
      <c r="A35" s="279" t="s">
        <v>748</v>
      </c>
      <c r="B35" s="42" t="s">
        <v>802</v>
      </c>
      <c r="C35" s="356"/>
      <c r="D35" s="357"/>
      <c r="E35" s="358"/>
      <c r="F35" s="353"/>
      <c r="G35" s="353"/>
      <c r="H35" s="72"/>
      <c r="I35" s="42"/>
    </row>
    <row r="36" spans="1:11" ht="25.5" x14ac:dyDescent="0.25">
      <c r="B36" s="236" t="s">
        <v>559</v>
      </c>
    </row>
    <row r="37" spans="1:11" x14ac:dyDescent="0.25">
      <c r="B37" s="432" t="s">
        <v>492</v>
      </c>
      <c r="C37" s="350"/>
      <c r="D37" s="350"/>
      <c r="E37" s="350"/>
      <c r="F37" s="350"/>
      <c r="G37" s="350"/>
      <c r="H37" s="350"/>
      <c r="I37" s="350"/>
      <c r="J37" s="350"/>
      <c r="K37" s="350"/>
    </row>
    <row r="38" spans="1:11" x14ac:dyDescent="0.25">
      <c r="B38" s="432"/>
      <c r="C38" s="350"/>
      <c r="D38" s="350"/>
      <c r="E38" s="350"/>
      <c r="F38" s="350"/>
      <c r="G38" s="350"/>
      <c r="H38" s="350"/>
      <c r="I38" s="350"/>
      <c r="J38" s="350"/>
      <c r="K38" s="350"/>
    </row>
    <row r="39" spans="1:11" x14ac:dyDescent="0.25">
      <c r="B39" s="433"/>
      <c r="C39" s="352"/>
      <c r="D39" s="352"/>
      <c r="E39" s="352"/>
      <c r="F39" s="352"/>
      <c r="G39" s="352"/>
      <c r="H39" s="352"/>
      <c r="I39" s="352"/>
      <c r="J39" s="352"/>
      <c r="K39" s="352"/>
    </row>
    <row r="40" spans="1:11" x14ac:dyDescent="0.25">
      <c r="B40" s="66" t="s">
        <v>454</v>
      </c>
      <c r="C40" s="448">
        <v>0</v>
      </c>
      <c r="D40" s="448"/>
      <c r="E40" s="448">
        <v>1</v>
      </c>
      <c r="F40" s="448"/>
      <c r="G40" s="448">
        <v>2</v>
      </c>
      <c r="H40" s="448"/>
      <c r="I40" s="66">
        <v>3</v>
      </c>
      <c r="J40" s="66" t="s">
        <v>455</v>
      </c>
      <c r="K40" s="66" t="s">
        <v>525</v>
      </c>
    </row>
    <row r="41" spans="1:11" ht="165.75" x14ac:dyDescent="0.25">
      <c r="B41" s="174" t="s">
        <v>727</v>
      </c>
      <c r="C41" s="345" t="s">
        <v>794</v>
      </c>
      <c r="D41" s="346"/>
      <c r="E41" s="342" t="s">
        <v>642</v>
      </c>
      <c r="F41" s="342"/>
      <c r="G41" s="129"/>
      <c r="H41" s="130" t="s">
        <v>643</v>
      </c>
      <c r="I41" s="130" t="s">
        <v>644</v>
      </c>
      <c r="J41" s="67">
        <v>0</v>
      </c>
      <c r="K41" s="23"/>
    </row>
    <row r="42" spans="1:11" ht="193.5" customHeight="1" x14ac:dyDescent="0.25">
      <c r="B42" s="139" t="s">
        <v>325</v>
      </c>
      <c r="C42" s="347" t="s">
        <v>795</v>
      </c>
      <c r="D42" s="348"/>
      <c r="E42" s="342" t="s">
        <v>493</v>
      </c>
      <c r="F42" s="342"/>
      <c r="G42" s="129"/>
      <c r="H42" s="130" t="s">
        <v>494</v>
      </c>
      <c r="I42" s="130" t="s">
        <v>464</v>
      </c>
      <c r="J42" s="67">
        <v>0</v>
      </c>
      <c r="K42" s="23"/>
    </row>
    <row r="43" spans="1:11" ht="140.25" x14ac:dyDescent="0.25">
      <c r="B43" s="281" t="s">
        <v>800</v>
      </c>
      <c r="C43" s="342" t="s">
        <v>465</v>
      </c>
      <c r="D43" s="342"/>
      <c r="E43" s="342" t="s">
        <v>466</v>
      </c>
      <c r="F43" s="342"/>
      <c r="G43" s="129"/>
      <c r="H43" s="130" t="s">
        <v>467</v>
      </c>
      <c r="I43" s="130" t="s">
        <v>468</v>
      </c>
      <c r="J43" s="67">
        <v>0</v>
      </c>
      <c r="K43" s="23"/>
    </row>
  </sheetData>
  <mergeCells count="60">
    <mergeCell ref="C22:E22"/>
    <mergeCell ref="C24:E31"/>
    <mergeCell ref="C32:E32"/>
    <mergeCell ref="C34:E34"/>
    <mergeCell ref="I13:I14"/>
    <mergeCell ref="F13:H14"/>
    <mergeCell ref="C21:E21"/>
    <mergeCell ref="C18:E18"/>
    <mergeCell ref="C19:E19"/>
    <mergeCell ref="C20:E20"/>
    <mergeCell ref="A1:D2"/>
    <mergeCell ref="E1:F8"/>
    <mergeCell ref="G1:I2"/>
    <mergeCell ref="A3:D3"/>
    <mergeCell ref="G3:I3"/>
    <mergeCell ref="A4:D4"/>
    <mergeCell ref="G4:I4"/>
    <mergeCell ref="A5:D5"/>
    <mergeCell ref="G5:I5"/>
    <mergeCell ref="A6:D6"/>
    <mergeCell ref="G6:I6"/>
    <mergeCell ref="A7:D7"/>
    <mergeCell ref="G7:I7"/>
    <mergeCell ref="A8:D8"/>
    <mergeCell ref="G8:I8"/>
    <mergeCell ref="A9:I9"/>
    <mergeCell ref="F21:G21"/>
    <mergeCell ref="F22:G22"/>
    <mergeCell ref="A17:I17"/>
    <mergeCell ref="A15:I15"/>
    <mergeCell ref="D16:E16"/>
    <mergeCell ref="F16:G16"/>
    <mergeCell ref="A10:I10"/>
    <mergeCell ref="A11:I11"/>
    <mergeCell ref="A12:I12"/>
    <mergeCell ref="A13:A14"/>
    <mergeCell ref="B13:B14"/>
    <mergeCell ref="C13:E14"/>
    <mergeCell ref="F18:G18"/>
    <mergeCell ref="F19:G19"/>
    <mergeCell ref="F20:G20"/>
    <mergeCell ref="B37:K39"/>
    <mergeCell ref="A23:I23"/>
    <mergeCell ref="A24:A31"/>
    <mergeCell ref="F24:G31"/>
    <mergeCell ref="H24:H31"/>
    <mergeCell ref="I24:I31"/>
    <mergeCell ref="A33:I33"/>
    <mergeCell ref="F34:G34"/>
    <mergeCell ref="F35:G35"/>
    <mergeCell ref="C35:E35"/>
    <mergeCell ref="C43:D43"/>
    <mergeCell ref="E43:F43"/>
    <mergeCell ref="C40:D40"/>
    <mergeCell ref="E40:F40"/>
    <mergeCell ref="G40:H40"/>
    <mergeCell ref="C41:D41"/>
    <mergeCell ref="E41:F41"/>
    <mergeCell ref="C42:D42"/>
    <mergeCell ref="E42:F42"/>
  </mergeCells>
  <dataValidations count="1">
    <dataValidation type="list" allowBlank="1" showInputMessage="1" showErrorMessage="1" sqref="J41:J43">
      <formula1>"0,1,2,3,NA"</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C24 C32:E32 C34:E35 C18:E22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showGridLines="0" workbookViewId="0">
      <selection activeCell="B26" sqref="B26"/>
    </sheetView>
  </sheetViews>
  <sheetFormatPr defaultRowHeight="15" x14ac:dyDescent="0.25"/>
  <cols>
    <col min="2" max="2" width="38.7109375" customWidth="1"/>
    <col min="4" max="4" width="14.7109375" customWidth="1"/>
    <col min="5" max="5" width="4.5703125" customWidth="1"/>
    <col min="6" max="6" width="6.5703125" customWidth="1"/>
    <col min="7" max="7" width="3.7109375" customWidth="1"/>
    <col min="8" max="8" width="12.7109375" customWidth="1"/>
    <col min="9" max="9" width="33.42578125" customWidth="1"/>
  </cols>
  <sheetData>
    <row r="2" spans="1:9" x14ac:dyDescent="0.25">
      <c r="A2" s="371" t="s">
        <v>239</v>
      </c>
      <c r="B2" s="372"/>
      <c r="C2" s="372"/>
      <c r="D2" s="373"/>
      <c r="E2" s="385"/>
      <c r="F2" s="386"/>
      <c r="G2" s="385" t="s">
        <v>240</v>
      </c>
      <c r="H2" s="391"/>
      <c r="I2" s="386"/>
    </row>
    <row r="3" spans="1:9" x14ac:dyDescent="0.25">
      <c r="A3" s="396"/>
      <c r="B3" s="397"/>
      <c r="C3" s="397"/>
      <c r="D3" s="420"/>
      <c r="E3" s="387"/>
      <c r="F3" s="388"/>
      <c r="G3" s="389"/>
      <c r="H3" s="392"/>
      <c r="I3" s="390"/>
    </row>
    <row r="4" spans="1:9" x14ac:dyDescent="0.25">
      <c r="A4" s="371" t="s">
        <v>175</v>
      </c>
      <c r="B4" s="372"/>
      <c r="C4" s="372"/>
      <c r="D4" s="373"/>
      <c r="E4" s="387"/>
      <c r="F4" s="388"/>
      <c r="G4" s="385"/>
      <c r="H4" s="391"/>
      <c r="I4" s="386"/>
    </row>
    <row r="5" spans="1:9" x14ac:dyDescent="0.25">
      <c r="A5" s="396" t="s">
        <v>176</v>
      </c>
      <c r="B5" s="397"/>
      <c r="C5" s="397"/>
      <c r="D5" s="420"/>
      <c r="E5" s="387"/>
      <c r="F5" s="388"/>
      <c r="G5" s="387" t="s">
        <v>22</v>
      </c>
      <c r="H5" s="400"/>
      <c r="I5" s="388"/>
    </row>
    <row r="6" spans="1:9" x14ac:dyDescent="0.25">
      <c r="A6" s="405" t="s">
        <v>23</v>
      </c>
      <c r="B6" s="406"/>
      <c r="C6" s="406"/>
      <c r="D6" s="421"/>
      <c r="E6" s="387"/>
      <c r="F6" s="388"/>
      <c r="G6" s="401"/>
      <c r="H6" s="402"/>
      <c r="I6" s="403"/>
    </row>
    <row r="7" spans="1:9" x14ac:dyDescent="0.25">
      <c r="A7" s="407" t="s">
        <v>24</v>
      </c>
      <c r="B7" s="399"/>
      <c r="C7" s="399"/>
      <c r="D7" s="425"/>
      <c r="E7" s="387"/>
      <c r="F7" s="388"/>
      <c r="G7" s="401"/>
      <c r="H7" s="402"/>
      <c r="I7" s="403"/>
    </row>
    <row r="8" spans="1:9" x14ac:dyDescent="0.25">
      <c r="A8" s="407"/>
      <c r="B8" s="399"/>
      <c r="C8" s="399"/>
      <c r="D8" s="425"/>
      <c r="E8" s="387"/>
      <c r="F8" s="388"/>
      <c r="G8" s="401"/>
      <c r="H8" s="402"/>
      <c r="I8" s="403"/>
    </row>
    <row r="9" spans="1:9" x14ac:dyDescent="0.25">
      <c r="A9" s="396" t="s">
        <v>177</v>
      </c>
      <c r="B9" s="397"/>
      <c r="C9" s="397"/>
      <c r="D9" s="420"/>
      <c r="E9" s="389"/>
      <c r="F9" s="390"/>
      <c r="G9" s="393"/>
      <c r="H9" s="394"/>
      <c r="I9" s="395"/>
    </row>
    <row r="10" spans="1:9" x14ac:dyDescent="0.25">
      <c r="A10" s="371" t="s">
        <v>25</v>
      </c>
      <c r="B10" s="372"/>
      <c r="C10" s="372"/>
      <c r="D10" s="372"/>
      <c r="E10" s="372"/>
      <c r="F10" s="372"/>
      <c r="G10" s="372"/>
      <c r="H10" s="372"/>
      <c r="I10" s="373"/>
    </row>
    <row r="11" spans="1:9" x14ac:dyDescent="0.25">
      <c r="A11" s="367" t="s">
        <v>26</v>
      </c>
      <c r="B11" s="368"/>
      <c r="C11" s="368"/>
      <c r="D11" s="368"/>
      <c r="E11" s="368"/>
      <c r="F11" s="368"/>
      <c r="G11" s="368"/>
      <c r="H11" s="368"/>
      <c r="I11" s="369"/>
    </row>
    <row r="12" spans="1:9" x14ac:dyDescent="0.25">
      <c r="A12" s="367" t="s">
        <v>27</v>
      </c>
      <c r="B12" s="368"/>
      <c r="C12" s="368"/>
      <c r="D12" s="368"/>
      <c r="E12" s="368"/>
      <c r="F12" s="368"/>
      <c r="G12" s="368"/>
      <c r="H12" s="368"/>
      <c r="I12" s="369"/>
    </row>
    <row r="13" spans="1:9" x14ac:dyDescent="0.25">
      <c r="A13" s="376" t="s">
        <v>28</v>
      </c>
      <c r="B13" s="377"/>
      <c r="C13" s="377"/>
      <c r="D13" s="377"/>
      <c r="E13" s="377"/>
      <c r="F13" s="377"/>
      <c r="G13" s="377"/>
      <c r="H13" s="377"/>
      <c r="I13" s="378"/>
    </row>
    <row r="14" spans="1:9" ht="15" customHeight="1" x14ac:dyDescent="0.25">
      <c r="A14" s="379" t="s">
        <v>29</v>
      </c>
      <c r="B14" s="379" t="s">
        <v>30</v>
      </c>
      <c r="C14" s="361" t="s">
        <v>558</v>
      </c>
      <c r="D14" s="362"/>
      <c r="E14" s="363"/>
      <c r="F14" s="380"/>
      <c r="G14" s="380"/>
      <c r="H14" s="380"/>
      <c r="I14" s="379" t="s">
        <v>31</v>
      </c>
    </row>
    <row r="15" spans="1:9" x14ac:dyDescent="0.25">
      <c r="A15" s="379"/>
      <c r="B15" s="379"/>
      <c r="C15" s="364"/>
      <c r="D15" s="365"/>
      <c r="E15" s="366"/>
      <c r="F15" s="380" t="s">
        <v>172</v>
      </c>
      <c r="G15" s="380"/>
      <c r="H15" s="380"/>
      <c r="I15" s="379"/>
    </row>
    <row r="16" spans="1:9" x14ac:dyDescent="0.25">
      <c r="A16" s="457" t="s">
        <v>7</v>
      </c>
      <c r="B16" s="457"/>
      <c r="C16" s="457"/>
      <c r="D16" s="457"/>
      <c r="E16" s="457"/>
      <c r="F16" s="457"/>
      <c r="G16" s="457"/>
      <c r="H16" s="457"/>
      <c r="I16" s="457"/>
    </row>
    <row r="17" spans="1:9" x14ac:dyDescent="0.25">
      <c r="A17" s="375"/>
      <c r="B17" s="375"/>
      <c r="C17" s="381"/>
      <c r="D17" s="382"/>
      <c r="E17" s="383"/>
      <c r="F17" s="438" t="s">
        <v>174</v>
      </c>
      <c r="G17" s="438"/>
      <c r="H17" s="75" t="s">
        <v>173</v>
      </c>
      <c r="I17" s="71"/>
    </row>
    <row r="18" spans="1:9" ht="25.5" x14ac:dyDescent="0.25">
      <c r="A18" s="278">
        <v>1.1000000000000001</v>
      </c>
      <c r="B18" s="52" t="s">
        <v>185</v>
      </c>
      <c r="C18" s="356"/>
      <c r="D18" s="357"/>
      <c r="E18" s="358"/>
      <c r="F18" s="355"/>
      <c r="G18" s="355"/>
      <c r="H18" s="73"/>
      <c r="I18" s="73"/>
    </row>
    <row r="19" spans="1:9" x14ac:dyDescent="0.25">
      <c r="A19" s="278">
        <v>1.2</v>
      </c>
      <c r="B19" s="52" t="s">
        <v>340</v>
      </c>
      <c r="C19" s="356"/>
      <c r="D19" s="357"/>
      <c r="E19" s="358"/>
      <c r="F19" s="355"/>
      <c r="G19" s="355"/>
      <c r="H19" s="73"/>
      <c r="I19" s="73"/>
    </row>
    <row r="20" spans="1:9" x14ac:dyDescent="0.25">
      <c r="A20" s="458" t="s">
        <v>246</v>
      </c>
      <c r="B20" s="458"/>
      <c r="C20" s="458"/>
      <c r="D20" s="458"/>
      <c r="E20" s="458"/>
      <c r="F20" s="458"/>
      <c r="G20" s="458"/>
      <c r="H20" s="458"/>
      <c r="I20" s="458"/>
    </row>
    <row r="21" spans="1:9" ht="38.25" x14ac:dyDescent="0.25">
      <c r="A21" s="278" t="s">
        <v>247</v>
      </c>
      <c r="B21" s="42" t="s">
        <v>341</v>
      </c>
      <c r="C21" s="356"/>
      <c r="D21" s="357"/>
      <c r="E21" s="358"/>
      <c r="F21" s="355"/>
      <c r="G21" s="355"/>
      <c r="H21" s="73"/>
      <c r="I21" s="73"/>
    </row>
    <row r="22" spans="1:9" ht="63.75" x14ac:dyDescent="0.25">
      <c r="A22" s="278" t="s">
        <v>249</v>
      </c>
      <c r="B22" s="42" t="s">
        <v>342</v>
      </c>
      <c r="C22" s="356"/>
      <c r="D22" s="357"/>
      <c r="E22" s="358"/>
      <c r="F22" s="355"/>
      <c r="G22" s="355"/>
      <c r="H22" s="73"/>
      <c r="I22" s="73"/>
    </row>
    <row r="23" spans="1:9" x14ac:dyDescent="0.25">
      <c r="A23" s="457" t="s">
        <v>211</v>
      </c>
      <c r="B23" s="457"/>
      <c r="C23" s="457"/>
      <c r="D23" s="457"/>
      <c r="E23" s="457"/>
      <c r="F23" s="457"/>
      <c r="G23" s="457"/>
      <c r="H23" s="457"/>
      <c r="I23" s="457"/>
    </row>
    <row r="24" spans="1:9" x14ac:dyDescent="0.25">
      <c r="A24" s="458" t="s">
        <v>306</v>
      </c>
      <c r="B24" s="458"/>
      <c r="C24" s="458"/>
      <c r="D24" s="458"/>
      <c r="E24" s="458"/>
      <c r="F24" s="458"/>
      <c r="G24" s="458"/>
      <c r="H24" s="458"/>
      <c r="I24" s="458"/>
    </row>
    <row r="25" spans="1:9" ht="51" x14ac:dyDescent="0.25">
      <c r="A25" s="278">
        <v>1.2</v>
      </c>
      <c r="B25" s="42" t="s">
        <v>343</v>
      </c>
      <c r="C25" s="356"/>
      <c r="D25" s="357"/>
      <c r="E25" s="358"/>
      <c r="F25" s="355"/>
      <c r="G25" s="355"/>
      <c r="H25" s="73"/>
      <c r="I25" s="73"/>
    </row>
    <row r="26" spans="1:9" ht="63.75" x14ac:dyDescent="0.25">
      <c r="A26" s="278">
        <v>1.3</v>
      </c>
      <c r="B26" s="42" t="s">
        <v>423</v>
      </c>
      <c r="C26" s="356"/>
      <c r="D26" s="357"/>
      <c r="E26" s="358"/>
      <c r="F26" s="355"/>
      <c r="G26" s="355"/>
      <c r="H26" s="73"/>
      <c r="I26" s="73"/>
    </row>
    <row r="27" spans="1:9" x14ac:dyDescent="0.25">
      <c r="A27" s="354"/>
      <c r="B27" s="354"/>
      <c r="C27" s="354"/>
      <c r="D27" s="354"/>
      <c r="E27" s="354"/>
      <c r="F27" s="354"/>
      <c r="G27" s="354"/>
      <c r="H27" s="354"/>
      <c r="I27" s="354"/>
    </row>
  </sheetData>
  <mergeCells count="45">
    <mergeCell ref="F26:G26"/>
    <mergeCell ref="A27:I27"/>
    <mergeCell ref="F22:G22"/>
    <mergeCell ref="A23:I23"/>
    <mergeCell ref="A24:I24"/>
    <mergeCell ref="F25:G25"/>
    <mergeCell ref="C22:E22"/>
    <mergeCell ref="C25:E25"/>
    <mergeCell ref="C26:E26"/>
    <mergeCell ref="F19:G19"/>
    <mergeCell ref="A20:I20"/>
    <mergeCell ref="F21:G21"/>
    <mergeCell ref="C19:E19"/>
    <mergeCell ref="C21:E21"/>
    <mergeCell ref="A16:I16"/>
    <mergeCell ref="A17:B17"/>
    <mergeCell ref="F17:G17"/>
    <mergeCell ref="F18:G18"/>
    <mergeCell ref="C18:E18"/>
    <mergeCell ref="C17:E17"/>
    <mergeCell ref="A10:I10"/>
    <mergeCell ref="A11:I11"/>
    <mergeCell ref="A12:I12"/>
    <mergeCell ref="A13:I13"/>
    <mergeCell ref="A14:A15"/>
    <mergeCell ref="B14:B15"/>
    <mergeCell ref="F14:H14"/>
    <mergeCell ref="F15:H15"/>
    <mergeCell ref="I14:I15"/>
    <mergeCell ref="C14:E15"/>
    <mergeCell ref="A2:D3"/>
    <mergeCell ref="E2:F9"/>
    <mergeCell ref="G2:I3"/>
    <mergeCell ref="A4:D4"/>
    <mergeCell ref="A5:D5"/>
    <mergeCell ref="G4:I4"/>
    <mergeCell ref="G5:I5"/>
    <mergeCell ref="G6:I6"/>
    <mergeCell ref="G7:I7"/>
    <mergeCell ref="G8:I8"/>
    <mergeCell ref="G9:I9"/>
    <mergeCell ref="A6:D6"/>
    <mergeCell ref="A7:D7"/>
    <mergeCell ref="A8:D8"/>
    <mergeCell ref="A9:D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C18:E19 C21:E22 C25:E26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election activeCell="A28" sqref="A28"/>
    </sheetView>
  </sheetViews>
  <sheetFormatPr defaultRowHeight="15" x14ac:dyDescent="0.25"/>
  <cols>
    <col min="2" max="2" width="38.7109375" customWidth="1"/>
    <col min="6" max="6" width="6.7109375" customWidth="1"/>
    <col min="7" max="7" width="4.140625" customWidth="1"/>
    <col min="8" max="8" width="13.7109375" customWidth="1"/>
    <col min="9" max="9" width="29.28515625" customWidth="1"/>
  </cols>
  <sheetData>
    <row r="1" spans="1:9" x14ac:dyDescent="0.25">
      <c r="A1" s="371" t="s">
        <v>344</v>
      </c>
      <c r="B1" s="372"/>
      <c r="C1" s="372"/>
      <c r="D1" s="372"/>
      <c r="E1" s="385"/>
      <c r="F1" s="386"/>
      <c r="G1" s="385" t="s">
        <v>345</v>
      </c>
      <c r="H1" s="391"/>
      <c r="I1" s="386"/>
    </row>
    <row r="2" spans="1:9" x14ac:dyDescent="0.25">
      <c r="A2" s="396"/>
      <c r="B2" s="397"/>
      <c r="C2" s="397"/>
      <c r="D2" s="397"/>
      <c r="E2" s="387"/>
      <c r="F2" s="388"/>
      <c r="G2" s="389"/>
      <c r="H2" s="392"/>
      <c r="I2" s="390"/>
    </row>
    <row r="3" spans="1:9" x14ac:dyDescent="0.25">
      <c r="A3" s="371" t="s">
        <v>175</v>
      </c>
      <c r="B3" s="372"/>
      <c r="C3" s="372"/>
      <c r="D3" s="372"/>
      <c r="E3" s="387"/>
      <c r="F3" s="388"/>
      <c r="G3" s="385"/>
      <c r="H3" s="391"/>
      <c r="I3" s="386"/>
    </row>
    <row r="4" spans="1:9" x14ac:dyDescent="0.25">
      <c r="A4" s="396"/>
      <c r="B4" s="397"/>
      <c r="C4" s="397"/>
      <c r="D4" s="397"/>
      <c r="E4" s="387"/>
      <c r="F4" s="388"/>
      <c r="G4" s="387" t="s">
        <v>22</v>
      </c>
      <c r="H4" s="400"/>
      <c r="I4" s="388"/>
    </row>
    <row r="5" spans="1:9" x14ac:dyDescent="0.25">
      <c r="A5" s="441" t="s">
        <v>23</v>
      </c>
      <c r="B5" s="442"/>
      <c r="C5" s="442"/>
      <c r="D5" s="442"/>
      <c r="E5" s="387"/>
      <c r="F5" s="388"/>
      <c r="G5" s="401"/>
      <c r="H5" s="402"/>
      <c r="I5" s="403"/>
    </row>
    <row r="6" spans="1:9" x14ac:dyDescent="0.25">
      <c r="A6" s="398" t="s">
        <v>24</v>
      </c>
      <c r="B6" s="399"/>
      <c r="C6" s="399"/>
      <c r="D6" s="399"/>
      <c r="E6" s="387"/>
      <c r="F6" s="388"/>
      <c r="G6" s="401"/>
      <c r="H6" s="402"/>
      <c r="I6" s="403"/>
    </row>
    <row r="7" spans="1:9" x14ac:dyDescent="0.25">
      <c r="A7" s="398"/>
      <c r="B7" s="399"/>
      <c r="C7" s="399"/>
      <c r="D7" s="399"/>
      <c r="E7" s="387"/>
      <c r="F7" s="388"/>
      <c r="G7" s="401"/>
      <c r="H7" s="402"/>
      <c r="I7" s="403"/>
    </row>
    <row r="8" spans="1:9" x14ac:dyDescent="0.25">
      <c r="A8" s="398" t="s">
        <v>177</v>
      </c>
      <c r="B8" s="399"/>
      <c r="C8" s="399"/>
      <c r="D8" s="399"/>
      <c r="E8" s="387"/>
      <c r="F8" s="388"/>
      <c r="G8" s="401"/>
      <c r="H8" s="402"/>
      <c r="I8" s="403"/>
    </row>
    <row r="9" spans="1:9" x14ac:dyDescent="0.25">
      <c r="A9" s="371" t="s">
        <v>25</v>
      </c>
      <c r="B9" s="372"/>
      <c r="C9" s="372"/>
      <c r="D9" s="372"/>
      <c r="E9" s="372"/>
      <c r="F9" s="372"/>
      <c r="G9" s="372"/>
      <c r="H9" s="372"/>
      <c r="I9" s="373"/>
    </row>
    <row r="10" spans="1:9" x14ac:dyDescent="0.25">
      <c r="A10" s="367" t="s">
        <v>26</v>
      </c>
      <c r="B10" s="368"/>
      <c r="C10" s="368"/>
      <c r="D10" s="368"/>
      <c r="E10" s="368"/>
      <c r="F10" s="368"/>
      <c r="G10" s="368"/>
      <c r="H10" s="368"/>
      <c r="I10" s="369"/>
    </row>
    <row r="11" spans="1:9" x14ac:dyDescent="0.25">
      <c r="A11" s="367" t="s">
        <v>27</v>
      </c>
      <c r="B11" s="368"/>
      <c r="C11" s="368"/>
      <c r="D11" s="368"/>
      <c r="E11" s="368"/>
      <c r="F11" s="368"/>
      <c r="G11" s="368"/>
      <c r="H11" s="368"/>
      <c r="I11" s="369"/>
    </row>
    <row r="12" spans="1:9" x14ac:dyDescent="0.25">
      <c r="A12" s="376" t="s">
        <v>28</v>
      </c>
      <c r="B12" s="377"/>
      <c r="C12" s="377"/>
      <c r="D12" s="377"/>
      <c r="E12" s="377"/>
      <c r="F12" s="377"/>
      <c r="G12" s="377"/>
      <c r="H12" s="377"/>
      <c r="I12" s="378"/>
    </row>
    <row r="13" spans="1:9" ht="15" customHeight="1" x14ac:dyDescent="0.25">
      <c r="A13" s="379" t="s">
        <v>29</v>
      </c>
      <c r="B13" s="379" t="s">
        <v>30</v>
      </c>
      <c r="C13" s="361" t="s">
        <v>558</v>
      </c>
      <c r="D13" s="362"/>
      <c r="E13" s="363"/>
      <c r="F13" s="361" t="s">
        <v>172</v>
      </c>
      <c r="G13" s="362"/>
      <c r="H13" s="363"/>
      <c r="I13" s="379" t="s">
        <v>31</v>
      </c>
    </row>
    <row r="14" spans="1:9" ht="15" customHeight="1" x14ac:dyDescent="0.25">
      <c r="A14" s="379"/>
      <c r="B14" s="379"/>
      <c r="C14" s="364"/>
      <c r="D14" s="365"/>
      <c r="E14" s="366"/>
      <c r="F14" s="364"/>
      <c r="G14" s="365"/>
      <c r="H14" s="366"/>
      <c r="I14" s="379"/>
    </row>
    <row r="15" spans="1:9" x14ac:dyDescent="0.25">
      <c r="A15" s="374" t="s">
        <v>7</v>
      </c>
      <c r="B15" s="374"/>
      <c r="C15" s="374"/>
      <c r="D15" s="374"/>
      <c r="E15" s="374"/>
      <c r="F15" s="374"/>
      <c r="G15" s="374"/>
      <c r="H15" s="374"/>
      <c r="I15" s="374"/>
    </row>
    <row r="16" spans="1:9" x14ac:dyDescent="0.25">
      <c r="A16" s="375"/>
      <c r="B16" s="375"/>
      <c r="C16" s="381"/>
      <c r="D16" s="382"/>
      <c r="E16" s="383"/>
      <c r="F16" s="438" t="s">
        <v>174</v>
      </c>
      <c r="G16" s="438"/>
      <c r="H16" s="75" t="s">
        <v>173</v>
      </c>
      <c r="I16" s="71"/>
    </row>
    <row r="17" spans="1:9" ht="38.25" x14ac:dyDescent="0.25">
      <c r="A17" s="278">
        <v>1.1000000000000001</v>
      </c>
      <c r="B17" s="42" t="s">
        <v>346</v>
      </c>
      <c r="C17" s="356"/>
      <c r="D17" s="357"/>
      <c r="E17" s="358"/>
      <c r="F17" s="355"/>
      <c r="G17" s="355"/>
      <c r="H17" s="73"/>
      <c r="I17" s="73"/>
    </row>
    <row r="18" spans="1:9" ht="25.5" x14ac:dyDescent="0.25">
      <c r="A18" s="278">
        <v>1.2</v>
      </c>
      <c r="B18" s="42" t="s">
        <v>347</v>
      </c>
      <c r="C18" s="356"/>
      <c r="D18" s="357"/>
      <c r="E18" s="358"/>
      <c r="F18" s="355"/>
      <c r="G18" s="355"/>
      <c r="H18" s="73"/>
      <c r="I18" s="73"/>
    </row>
    <row r="19" spans="1:9" x14ac:dyDescent="0.25">
      <c r="A19" s="374" t="s">
        <v>211</v>
      </c>
      <c r="B19" s="374"/>
      <c r="C19" s="374"/>
      <c r="D19" s="374"/>
      <c r="E19" s="374"/>
      <c r="F19" s="374"/>
      <c r="G19" s="374"/>
      <c r="H19" s="374"/>
      <c r="I19" s="374"/>
    </row>
    <row r="20" spans="1:9" ht="25.5" x14ac:dyDescent="0.25">
      <c r="A20" s="278">
        <v>1.1000000000000001</v>
      </c>
      <c r="B20" s="42" t="s">
        <v>348</v>
      </c>
      <c r="C20" s="356"/>
      <c r="D20" s="357"/>
      <c r="E20" s="358"/>
      <c r="F20" s="355"/>
      <c r="G20" s="355"/>
      <c r="H20" s="73"/>
      <c r="I20" s="73"/>
    </row>
    <row r="21" spans="1:9" ht="25.5" x14ac:dyDescent="0.25">
      <c r="A21" s="278">
        <v>1.2</v>
      </c>
      <c r="B21" s="52" t="s">
        <v>349</v>
      </c>
      <c r="C21" s="356"/>
      <c r="D21" s="357"/>
      <c r="E21" s="358"/>
      <c r="F21" s="355"/>
      <c r="G21" s="355"/>
      <c r="H21" s="73"/>
      <c r="I21" s="73"/>
    </row>
    <row r="22" spans="1:9" x14ac:dyDescent="0.25">
      <c r="A22" s="278">
        <v>1.3</v>
      </c>
      <c r="B22" s="52" t="s">
        <v>350</v>
      </c>
      <c r="C22" s="356"/>
      <c r="D22" s="357"/>
      <c r="E22" s="358"/>
      <c r="F22" s="355"/>
      <c r="G22" s="355"/>
      <c r="H22" s="73"/>
      <c r="I22" s="73"/>
    </row>
    <row r="23" spans="1:9" x14ac:dyDescent="0.25">
      <c r="A23" s="458" t="s">
        <v>351</v>
      </c>
      <c r="B23" s="458"/>
      <c r="C23" s="458"/>
      <c r="D23" s="458"/>
      <c r="E23" s="458"/>
      <c r="F23" s="458"/>
      <c r="G23" s="458"/>
      <c r="H23" s="458"/>
      <c r="I23" s="458"/>
    </row>
    <row r="24" spans="1:9" ht="25.5" x14ac:dyDescent="0.25">
      <c r="A24" s="278" t="s">
        <v>270</v>
      </c>
      <c r="B24" s="42" t="s">
        <v>352</v>
      </c>
      <c r="C24" s="356"/>
      <c r="D24" s="357"/>
      <c r="E24" s="358"/>
      <c r="F24" s="355"/>
      <c r="G24" s="355"/>
      <c r="H24" s="73"/>
      <c r="I24" s="73"/>
    </row>
    <row r="25" spans="1:9" ht="25.5" x14ac:dyDescent="0.25">
      <c r="A25" s="278" t="s">
        <v>308</v>
      </c>
      <c r="B25" s="42" t="s">
        <v>353</v>
      </c>
      <c r="C25" s="356"/>
      <c r="D25" s="357"/>
      <c r="E25" s="358"/>
      <c r="F25" s="355"/>
      <c r="G25" s="355"/>
      <c r="H25" s="73"/>
      <c r="I25" s="73"/>
    </row>
    <row r="26" spans="1:9" x14ac:dyDescent="0.25">
      <c r="A26" s="354"/>
      <c r="B26" s="354"/>
      <c r="C26" s="354"/>
      <c r="D26" s="354"/>
      <c r="E26" s="354"/>
      <c r="F26" s="354"/>
      <c r="G26" s="354"/>
      <c r="H26" s="354"/>
      <c r="I26" s="354"/>
    </row>
  </sheetData>
  <mergeCells count="44">
    <mergeCell ref="F21:G21"/>
    <mergeCell ref="F22:G22"/>
    <mergeCell ref="A26:I26"/>
    <mergeCell ref="A23:I23"/>
    <mergeCell ref="F24:G24"/>
    <mergeCell ref="F25:G25"/>
    <mergeCell ref="C21:E21"/>
    <mergeCell ref="C22:E22"/>
    <mergeCell ref="C24:E24"/>
    <mergeCell ref="C25:E25"/>
    <mergeCell ref="F18:G18"/>
    <mergeCell ref="A19:I19"/>
    <mergeCell ref="F20:G20"/>
    <mergeCell ref="C18:E18"/>
    <mergeCell ref="C20:E20"/>
    <mergeCell ref="A15:I15"/>
    <mergeCell ref="A16:B16"/>
    <mergeCell ref="F16:G16"/>
    <mergeCell ref="F17:G17"/>
    <mergeCell ref="C17:E17"/>
    <mergeCell ref="C16:E16"/>
    <mergeCell ref="G1:I2"/>
    <mergeCell ref="A3:D4"/>
    <mergeCell ref="G3:I3"/>
    <mergeCell ref="G4:I4"/>
    <mergeCell ref="G5:I5"/>
    <mergeCell ref="A1:D2"/>
    <mergeCell ref="E1:F8"/>
    <mergeCell ref="G6:I6"/>
    <mergeCell ref="G7:I7"/>
    <mergeCell ref="G8:I8"/>
    <mergeCell ref="A5:D5"/>
    <mergeCell ref="A6:D6"/>
    <mergeCell ref="A7:D7"/>
    <mergeCell ref="A8:D8"/>
    <mergeCell ref="A9:I9"/>
    <mergeCell ref="A10:I10"/>
    <mergeCell ref="A11:I11"/>
    <mergeCell ref="A12:I12"/>
    <mergeCell ref="A13:A14"/>
    <mergeCell ref="B13:B14"/>
    <mergeCell ref="I13:I14"/>
    <mergeCell ref="F13:H14"/>
    <mergeCell ref="C13:E1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C17:E18 C20:E22 C24:E25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showGridLines="0" workbookViewId="0">
      <selection activeCell="A2" sqref="A2:D3"/>
    </sheetView>
  </sheetViews>
  <sheetFormatPr defaultRowHeight="15" x14ac:dyDescent="0.25"/>
  <cols>
    <col min="1" max="1" width="11.42578125" customWidth="1"/>
    <col min="2" max="2" width="38.7109375" customWidth="1"/>
    <col min="6" max="6" width="7" customWidth="1"/>
    <col min="7" max="7" width="4.42578125" customWidth="1"/>
    <col min="8" max="8" width="11.42578125" customWidth="1"/>
    <col min="9" max="9" width="30.85546875" customWidth="1"/>
  </cols>
  <sheetData>
    <row r="2" spans="1:9" x14ac:dyDescent="0.25">
      <c r="A2" s="371" t="s">
        <v>354</v>
      </c>
      <c r="B2" s="372"/>
      <c r="C2" s="372"/>
      <c r="D2" s="373"/>
      <c r="E2" s="385"/>
      <c r="F2" s="386"/>
      <c r="G2" s="385" t="s">
        <v>355</v>
      </c>
      <c r="H2" s="391"/>
      <c r="I2" s="386"/>
    </row>
    <row r="3" spans="1:9" x14ac:dyDescent="0.25">
      <c r="A3" s="396"/>
      <c r="B3" s="397"/>
      <c r="C3" s="397"/>
      <c r="D3" s="420"/>
      <c r="E3" s="387"/>
      <c r="F3" s="388"/>
      <c r="G3" s="389"/>
      <c r="H3" s="392"/>
      <c r="I3" s="390"/>
    </row>
    <row r="4" spans="1:9" x14ac:dyDescent="0.25">
      <c r="A4" s="371" t="s">
        <v>175</v>
      </c>
      <c r="B4" s="372"/>
      <c r="C4" s="372"/>
      <c r="D4" s="373"/>
      <c r="E4" s="387"/>
      <c r="F4" s="388"/>
      <c r="G4" s="385"/>
      <c r="H4" s="391"/>
      <c r="I4" s="386"/>
    </row>
    <row r="5" spans="1:9" x14ac:dyDescent="0.25">
      <c r="A5" s="396"/>
      <c r="B5" s="397"/>
      <c r="C5" s="397"/>
      <c r="D5" s="420"/>
      <c r="E5" s="387"/>
      <c r="F5" s="388"/>
      <c r="G5" s="387" t="s">
        <v>22</v>
      </c>
      <c r="H5" s="400"/>
      <c r="I5" s="388"/>
    </row>
    <row r="6" spans="1:9" x14ac:dyDescent="0.25">
      <c r="A6" s="405" t="s">
        <v>23</v>
      </c>
      <c r="B6" s="406"/>
      <c r="C6" s="406"/>
      <c r="D6" s="421"/>
      <c r="E6" s="387"/>
      <c r="F6" s="388"/>
      <c r="G6" s="401"/>
      <c r="H6" s="402"/>
      <c r="I6" s="403"/>
    </row>
    <row r="7" spans="1:9" x14ac:dyDescent="0.25">
      <c r="A7" s="407" t="s">
        <v>24</v>
      </c>
      <c r="B7" s="399"/>
      <c r="C7" s="399"/>
      <c r="D7" s="425"/>
      <c r="E7" s="387"/>
      <c r="F7" s="388"/>
      <c r="G7" s="401"/>
      <c r="H7" s="402"/>
      <c r="I7" s="403"/>
    </row>
    <row r="8" spans="1:9" x14ac:dyDescent="0.25">
      <c r="A8" s="407"/>
      <c r="B8" s="399"/>
      <c r="C8" s="399"/>
      <c r="D8" s="425"/>
      <c r="E8" s="387"/>
      <c r="F8" s="388"/>
      <c r="G8" s="401"/>
      <c r="H8" s="402"/>
      <c r="I8" s="403"/>
    </row>
    <row r="9" spans="1:9" x14ac:dyDescent="0.25">
      <c r="A9" s="396" t="s">
        <v>177</v>
      </c>
      <c r="B9" s="397"/>
      <c r="C9" s="397"/>
      <c r="D9" s="420"/>
      <c r="E9" s="389"/>
      <c r="F9" s="390"/>
      <c r="G9" s="393"/>
      <c r="H9" s="394"/>
      <c r="I9" s="395"/>
    </row>
    <row r="10" spans="1:9" x14ac:dyDescent="0.25">
      <c r="A10" s="371" t="s">
        <v>25</v>
      </c>
      <c r="B10" s="372"/>
      <c r="C10" s="372"/>
      <c r="D10" s="372"/>
      <c r="E10" s="372"/>
      <c r="F10" s="372"/>
      <c r="G10" s="372"/>
      <c r="H10" s="372"/>
      <c r="I10" s="373"/>
    </row>
    <row r="11" spans="1:9" x14ac:dyDescent="0.25">
      <c r="A11" s="367" t="s">
        <v>26</v>
      </c>
      <c r="B11" s="368"/>
      <c r="C11" s="368"/>
      <c r="D11" s="368"/>
      <c r="E11" s="368"/>
      <c r="F11" s="368"/>
      <c r="G11" s="368"/>
      <c r="H11" s="368"/>
      <c r="I11" s="369"/>
    </row>
    <row r="12" spans="1:9" x14ac:dyDescent="0.25">
      <c r="A12" s="367" t="s">
        <v>27</v>
      </c>
      <c r="B12" s="368"/>
      <c r="C12" s="368"/>
      <c r="D12" s="368"/>
      <c r="E12" s="368"/>
      <c r="F12" s="368"/>
      <c r="G12" s="368"/>
      <c r="H12" s="368"/>
      <c r="I12" s="369"/>
    </row>
    <row r="13" spans="1:9" x14ac:dyDescent="0.25">
      <c r="A13" s="376" t="s">
        <v>28</v>
      </c>
      <c r="B13" s="377"/>
      <c r="C13" s="377"/>
      <c r="D13" s="377"/>
      <c r="E13" s="377"/>
      <c r="F13" s="377"/>
      <c r="G13" s="377"/>
      <c r="H13" s="377"/>
      <c r="I13" s="378"/>
    </row>
    <row r="14" spans="1:9" ht="15" customHeight="1" x14ac:dyDescent="0.25">
      <c r="A14" s="379" t="s">
        <v>29</v>
      </c>
      <c r="B14" s="379" t="s">
        <v>30</v>
      </c>
      <c r="C14" s="361" t="s">
        <v>558</v>
      </c>
      <c r="D14" s="362"/>
      <c r="E14" s="363"/>
      <c r="F14" s="361" t="s">
        <v>172</v>
      </c>
      <c r="G14" s="362"/>
      <c r="H14" s="363"/>
      <c r="I14" s="379" t="s">
        <v>31</v>
      </c>
    </row>
    <row r="15" spans="1:9" ht="15" customHeight="1" x14ac:dyDescent="0.25">
      <c r="A15" s="379"/>
      <c r="B15" s="379"/>
      <c r="C15" s="364"/>
      <c r="D15" s="365"/>
      <c r="E15" s="366"/>
      <c r="F15" s="364"/>
      <c r="G15" s="365"/>
      <c r="H15" s="366"/>
      <c r="I15" s="379"/>
    </row>
    <row r="16" spans="1:9" x14ac:dyDescent="0.25">
      <c r="A16" s="374" t="s">
        <v>7</v>
      </c>
      <c r="B16" s="374"/>
      <c r="C16" s="374"/>
      <c r="D16" s="374"/>
      <c r="E16" s="374"/>
      <c r="F16" s="374"/>
      <c r="G16" s="374"/>
      <c r="H16" s="374"/>
      <c r="I16" s="374"/>
    </row>
    <row r="17" spans="1:9" x14ac:dyDescent="0.25">
      <c r="A17" s="375"/>
      <c r="B17" s="375"/>
      <c r="C17" s="381"/>
      <c r="D17" s="382"/>
      <c r="E17" s="383"/>
      <c r="F17" s="438" t="s">
        <v>174</v>
      </c>
      <c r="G17" s="438"/>
      <c r="H17" s="75" t="s">
        <v>173</v>
      </c>
      <c r="I17" s="71"/>
    </row>
    <row r="18" spans="1:9" ht="38.25" x14ac:dyDescent="0.25">
      <c r="A18" s="278">
        <v>1.1000000000000001</v>
      </c>
      <c r="B18" s="42" t="s">
        <v>356</v>
      </c>
      <c r="C18" s="356"/>
      <c r="D18" s="357"/>
      <c r="E18" s="358"/>
      <c r="F18" s="355"/>
      <c r="G18" s="355"/>
      <c r="H18" s="73"/>
      <c r="I18" s="73"/>
    </row>
    <row r="19" spans="1:9" ht="51" x14ac:dyDescent="0.25">
      <c r="A19" s="278">
        <v>1.2</v>
      </c>
      <c r="B19" s="42" t="s">
        <v>357</v>
      </c>
      <c r="C19" s="356"/>
      <c r="D19" s="357"/>
      <c r="E19" s="358"/>
      <c r="F19" s="355"/>
      <c r="G19" s="355"/>
      <c r="H19" s="73"/>
      <c r="I19" s="73"/>
    </row>
    <row r="20" spans="1:9" ht="38.25" x14ac:dyDescent="0.25">
      <c r="A20" s="278">
        <v>1.3</v>
      </c>
      <c r="B20" s="42" t="s">
        <v>358</v>
      </c>
      <c r="C20" s="356"/>
      <c r="D20" s="357"/>
      <c r="E20" s="358"/>
      <c r="F20" s="355"/>
      <c r="G20" s="355"/>
      <c r="H20" s="73"/>
      <c r="I20" s="73"/>
    </row>
    <row r="21" spans="1:9" ht="63.75" x14ac:dyDescent="0.25">
      <c r="A21" s="278">
        <v>1.4</v>
      </c>
      <c r="B21" s="42" t="s">
        <v>359</v>
      </c>
      <c r="C21" s="356"/>
      <c r="D21" s="357"/>
      <c r="E21" s="358"/>
      <c r="F21" s="355"/>
      <c r="G21" s="355"/>
      <c r="H21" s="73"/>
      <c r="I21" s="73"/>
    </row>
    <row r="22" spans="1:9" ht="38.25" x14ac:dyDescent="0.25">
      <c r="A22" s="278">
        <v>1.5</v>
      </c>
      <c r="B22" s="42" t="s">
        <v>360</v>
      </c>
      <c r="C22" s="356"/>
      <c r="D22" s="357"/>
      <c r="E22" s="358"/>
      <c r="F22" s="355"/>
      <c r="G22" s="355"/>
      <c r="H22" s="73"/>
      <c r="I22" s="73"/>
    </row>
    <row r="23" spans="1:9" x14ac:dyDescent="0.25">
      <c r="A23" s="374" t="s">
        <v>211</v>
      </c>
      <c r="B23" s="374"/>
      <c r="C23" s="374"/>
      <c r="D23" s="374"/>
      <c r="E23" s="374"/>
      <c r="F23" s="374"/>
      <c r="G23" s="374"/>
      <c r="H23" s="374"/>
      <c r="I23" s="374"/>
    </row>
    <row r="24" spans="1:9" x14ac:dyDescent="0.25">
      <c r="A24" s="458" t="s">
        <v>351</v>
      </c>
      <c r="B24" s="458"/>
      <c r="C24" s="458"/>
      <c r="D24" s="458"/>
      <c r="E24" s="458"/>
      <c r="F24" s="458"/>
      <c r="G24" s="458"/>
      <c r="H24" s="458"/>
      <c r="I24" s="458"/>
    </row>
    <row r="25" spans="1:9" ht="38.25" x14ac:dyDescent="0.25">
      <c r="A25" s="278" t="s">
        <v>270</v>
      </c>
      <c r="B25" s="42" t="s">
        <v>361</v>
      </c>
      <c r="C25" s="356"/>
      <c r="D25" s="357"/>
      <c r="E25" s="358"/>
      <c r="F25" s="355"/>
      <c r="G25" s="355"/>
      <c r="H25" s="73"/>
      <c r="I25" s="73"/>
    </row>
    <row r="26" spans="1:9" ht="38.25" x14ac:dyDescent="0.25">
      <c r="A26" s="278" t="s">
        <v>308</v>
      </c>
      <c r="B26" s="42" t="s">
        <v>362</v>
      </c>
      <c r="C26" s="356"/>
      <c r="D26" s="357"/>
      <c r="E26" s="358"/>
      <c r="F26" s="355"/>
      <c r="G26" s="355"/>
      <c r="H26" s="73"/>
      <c r="I26" s="73"/>
    </row>
    <row r="27" spans="1:9" ht="25.5" x14ac:dyDescent="0.25">
      <c r="A27" s="278" t="s">
        <v>310</v>
      </c>
      <c r="B27" s="42" t="s">
        <v>363</v>
      </c>
      <c r="C27" s="356"/>
      <c r="D27" s="357"/>
      <c r="E27" s="358"/>
      <c r="F27" s="355"/>
      <c r="G27" s="355"/>
      <c r="H27" s="73"/>
      <c r="I27" s="73"/>
    </row>
    <row r="28" spans="1:9" ht="25.5" x14ac:dyDescent="0.25">
      <c r="A28" s="278" t="s">
        <v>312</v>
      </c>
      <c r="B28" s="42" t="s">
        <v>364</v>
      </c>
      <c r="C28" s="356"/>
      <c r="D28" s="357"/>
      <c r="E28" s="358"/>
      <c r="F28" s="355"/>
      <c r="G28" s="355"/>
      <c r="H28" s="73"/>
      <c r="I28" s="73"/>
    </row>
  </sheetData>
  <mergeCells count="47">
    <mergeCell ref="F28:G28"/>
    <mergeCell ref="A24:I24"/>
    <mergeCell ref="F25:G25"/>
    <mergeCell ref="F26:G26"/>
    <mergeCell ref="C25:E25"/>
    <mergeCell ref="C26:E26"/>
    <mergeCell ref="C27:E27"/>
    <mergeCell ref="C28:E28"/>
    <mergeCell ref="F22:G22"/>
    <mergeCell ref="A23:I23"/>
    <mergeCell ref="F27:G27"/>
    <mergeCell ref="C22:E22"/>
    <mergeCell ref="F19:G19"/>
    <mergeCell ref="F20:G20"/>
    <mergeCell ref="F21:G21"/>
    <mergeCell ref="C19:E19"/>
    <mergeCell ref="C20:E20"/>
    <mergeCell ref="C21:E21"/>
    <mergeCell ref="A16:I16"/>
    <mergeCell ref="A17:B17"/>
    <mergeCell ref="F17:G17"/>
    <mergeCell ref="F18:G18"/>
    <mergeCell ref="C18:E18"/>
    <mergeCell ref="C17:E17"/>
    <mergeCell ref="G2:I3"/>
    <mergeCell ref="A4:D5"/>
    <mergeCell ref="G4:I4"/>
    <mergeCell ref="G5:I5"/>
    <mergeCell ref="G6:I6"/>
    <mergeCell ref="A2:D3"/>
    <mergeCell ref="E2:F9"/>
    <mergeCell ref="G7:I7"/>
    <mergeCell ref="G8:I8"/>
    <mergeCell ref="G9:I9"/>
    <mergeCell ref="A6:D6"/>
    <mergeCell ref="A7:D7"/>
    <mergeCell ref="A8:D8"/>
    <mergeCell ref="A9:D9"/>
    <mergeCell ref="A10:I10"/>
    <mergeCell ref="A11:I11"/>
    <mergeCell ref="A12:I12"/>
    <mergeCell ref="A13:I13"/>
    <mergeCell ref="A14:A15"/>
    <mergeCell ref="B14:B15"/>
    <mergeCell ref="I14:I15"/>
    <mergeCell ref="F14:H15"/>
    <mergeCell ref="C14:E1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C18:E22 C25:E28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showGridLines="0" workbookViewId="0">
      <selection activeCell="A29" sqref="A29"/>
    </sheetView>
  </sheetViews>
  <sheetFormatPr defaultRowHeight="15" x14ac:dyDescent="0.25"/>
  <cols>
    <col min="2" max="2" width="38.7109375" customWidth="1"/>
    <col min="6" max="6" width="8.85546875" customWidth="1"/>
    <col min="7" max="7" width="4" customWidth="1"/>
    <col min="8" max="8" width="12.28515625" customWidth="1"/>
    <col min="9" max="9" width="33.5703125" customWidth="1"/>
  </cols>
  <sheetData>
    <row r="2" spans="1:9" x14ac:dyDescent="0.25">
      <c r="A2" s="371" t="s">
        <v>239</v>
      </c>
      <c r="B2" s="372"/>
      <c r="C2" s="372"/>
      <c r="D2" s="373"/>
      <c r="E2" s="385"/>
      <c r="F2" s="386"/>
      <c r="G2" s="385" t="s">
        <v>240</v>
      </c>
      <c r="H2" s="391"/>
      <c r="I2" s="386"/>
    </row>
    <row r="3" spans="1:9" x14ac:dyDescent="0.25">
      <c r="A3" s="396"/>
      <c r="B3" s="397"/>
      <c r="C3" s="397"/>
      <c r="D3" s="420"/>
      <c r="E3" s="387"/>
      <c r="F3" s="388"/>
      <c r="G3" s="389"/>
      <c r="H3" s="392"/>
      <c r="I3" s="390"/>
    </row>
    <row r="4" spans="1:9" x14ac:dyDescent="0.25">
      <c r="A4" s="371" t="s">
        <v>175</v>
      </c>
      <c r="B4" s="372"/>
      <c r="C4" s="372"/>
      <c r="D4" s="373"/>
      <c r="E4" s="387"/>
      <c r="F4" s="388"/>
      <c r="G4" s="385"/>
      <c r="H4" s="391"/>
      <c r="I4" s="386"/>
    </row>
    <row r="5" spans="1:9" x14ac:dyDescent="0.25">
      <c r="A5" s="396"/>
      <c r="B5" s="397"/>
      <c r="C5" s="397"/>
      <c r="D5" s="420"/>
      <c r="E5" s="387"/>
      <c r="F5" s="388"/>
      <c r="G5" s="387" t="s">
        <v>22</v>
      </c>
      <c r="H5" s="400"/>
      <c r="I5" s="388"/>
    </row>
    <row r="6" spans="1:9" x14ac:dyDescent="0.25">
      <c r="A6" s="405" t="s">
        <v>23</v>
      </c>
      <c r="B6" s="406"/>
      <c r="C6" s="406"/>
      <c r="D6" s="421"/>
      <c r="E6" s="387"/>
      <c r="F6" s="388"/>
      <c r="G6" s="401"/>
      <c r="H6" s="402"/>
      <c r="I6" s="403"/>
    </row>
    <row r="7" spans="1:9" x14ac:dyDescent="0.25">
      <c r="A7" s="407" t="s">
        <v>24</v>
      </c>
      <c r="B7" s="399"/>
      <c r="C7" s="399"/>
      <c r="D7" s="425"/>
      <c r="E7" s="387"/>
      <c r="F7" s="388"/>
      <c r="G7" s="401"/>
      <c r="H7" s="402"/>
      <c r="I7" s="403"/>
    </row>
    <row r="8" spans="1:9" x14ac:dyDescent="0.25">
      <c r="A8" s="407"/>
      <c r="B8" s="399"/>
      <c r="C8" s="399"/>
      <c r="D8" s="425"/>
      <c r="E8" s="387"/>
      <c r="F8" s="388"/>
      <c r="G8" s="401"/>
      <c r="H8" s="402"/>
      <c r="I8" s="403"/>
    </row>
    <row r="9" spans="1:9" x14ac:dyDescent="0.25">
      <c r="A9" s="396" t="s">
        <v>177</v>
      </c>
      <c r="B9" s="397"/>
      <c r="C9" s="397"/>
      <c r="D9" s="420"/>
      <c r="E9" s="389"/>
      <c r="F9" s="390"/>
      <c r="G9" s="393"/>
      <c r="H9" s="394"/>
      <c r="I9" s="395"/>
    </row>
    <row r="10" spans="1:9" x14ac:dyDescent="0.25">
      <c r="A10" s="371" t="s">
        <v>25</v>
      </c>
      <c r="B10" s="372"/>
      <c r="C10" s="372"/>
      <c r="D10" s="372"/>
      <c r="E10" s="372"/>
      <c r="F10" s="372"/>
      <c r="G10" s="372"/>
      <c r="H10" s="372"/>
      <c r="I10" s="373"/>
    </row>
    <row r="11" spans="1:9" x14ac:dyDescent="0.25">
      <c r="A11" s="367" t="s">
        <v>26</v>
      </c>
      <c r="B11" s="368"/>
      <c r="C11" s="368"/>
      <c r="D11" s="368"/>
      <c r="E11" s="368"/>
      <c r="F11" s="368"/>
      <c r="G11" s="368"/>
      <c r="H11" s="368"/>
      <c r="I11" s="369"/>
    </row>
    <row r="12" spans="1:9" x14ac:dyDescent="0.25">
      <c r="A12" s="367" t="s">
        <v>27</v>
      </c>
      <c r="B12" s="368"/>
      <c r="C12" s="368"/>
      <c r="D12" s="368"/>
      <c r="E12" s="368"/>
      <c r="F12" s="368"/>
      <c r="G12" s="368"/>
      <c r="H12" s="368"/>
      <c r="I12" s="369"/>
    </row>
    <row r="13" spans="1:9" x14ac:dyDescent="0.25">
      <c r="A13" s="376" t="s">
        <v>28</v>
      </c>
      <c r="B13" s="377"/>
      <c r="C13" s="377"/>
      <c r="D13" s="377"/>
      <c r="E13" s="377"/>
      <c r="F13" s="377"/>
      <c r="G13" s="377"/>
      <c r="H13" s="377"/>
      <c r="I13" s="378"/>
    </row>
    <row r="14" spans="1:9" ht="15" customHeight="1" x14ac:dyDescent="0.25">
      <c r="A14" s="379" t="s">
        <v>29</v>
      </c>
      <c r="B14" s="379" t="s">
        <v>30</v>
      </c>
      <c r="C14" s="361" t="s">
        <v>558</v>
      </c>
      <c r="D14" s="362"/>
      <c r="E14" s="363"/>
      <c r="F14" s="361" t="s">
        <v>172</v>
      </c>
      <c r="G14" s="362"/>
      <c r="H14" s="363"/>
      <c r="I14" s="379" t="s">
        <v>31</v>
      </c>
    </row>
    <row r="15" spans="1:9" x14ac:dyDescent="0.25">
      <c r="A15" s="379"/>
      <c r="B15" s="379"/>
      <c r="C15" s="364"/>
      <c r="D15" s="365"/>
      <c r="E15" s="366"/>
      <c r="F15" s="364"/>
      <c r="G15" s="365"/>
      <c r="H15" s="366"/>
      <c r="I15" s="379"/>
    </row>
    <row r="16" spans="1:9" x14ac:dyDescent="0.25">
      <c r="A16" s="457" t="s">
        <v>7</v>
      </c>
      <c r="B16" s="457"/>
      <c r="C16" s="457"/>
      <c r="D16" s="457"/>
      <c r="E16" s="457"/>
      <c r="F16" s="457"/>
      <c r="G16" s="457"/>
      <c r="H16" s="457"/>
      <c r="I16" s="457"/>
    </row>
    <row r="17" spans="1:9" x14ac:dyDescent="0.25">
      <c r="A17" s="375"/>
      <c r="B17" s="375"/>
      <c r="C17" s="381"/>
      <c r="D17" s="382"/>
      <c r="E17" s="383"/>
      <c r="F17" s="438" t="s">
        <v>174</v>
      </c>
      <c r="G17" s="438"/>
      <c r="H17" s="75" t="s">
        <v>173</v>
      </c>
      <c r="I17" s="71"/>
    </row>
    <row r="18" spans="1:9" ht="38.25" x14ac:dyDescent="0.25">
      <c r="A18" s="278">
        <v>1.1000000000000001</v>
      </c>
      <c r="B18" s="42" t="s">
        <v>365</v>
      </c>
      <c r="C18" s="356"/>
      <c r="D18" s="357"/>
      <c r="E18" s="358"/>
      <c r="F18" s="355"/>
      <c r="G18" s="355"/>
      <c r="H18" s="73"/>
      <c r="I18" s="73"/>
    </row>
    <row r="19" spans="1:9" ht="38.25" x14ac:dyDescent="0.25">
      <c r="A19" s="278">
        <v>1.2</v>
      </c>
      <c r="B19" s="42" t="s">
        <v>366</v>
      </c>
      <c r="C19" s="356"/>
      <c r="D19" s="357"/>
      <c r="E19" s="358"/>
      <c r="F19" s="355"/>
      <c r="G19" s="355"/>
      <c r="H19" s="73"/>
      <c r="I19" s="73"/>
    </row>
    <row r="20" spans="1:9" ht="38.25" x14ac:dyDescent="0.25">
      <c r="A20" s="278">
        <v>1.3</v>
      </c>
      <c r="B20" s="52" t="s">
        <v>370</v>
      </c>
      <c r="C20" s="356"/>
      <c r="D20" s="357"/>
      <c r="E20" s="358"/>
      <c r="F20" s="355"/>
      <c r="G20" s="355"/>
      <c r="H20" s="73"/>
      <c r="I20" s="73"/>
    </row>
    <row r="21" spans="1:9" ht="38.25" x14ac:dyDescent="0.25">
      <c r="A21" s="278">
        <v>1.4</v>
      </c>
      <c r="B21" s="42" t="s">
        <v>367</v>
      </c>
      <c r="C21" s="356"/>
      <c r="D21" s="357"/>
      <c r="E21" s="358"/>
      <c r="F21" s="355"/>
      <c r="G21" s="355"/>
      <c r="H21" s="73"/>
      <c r="I21" s="73"/>
    </row>
    <row r="22" spans="1:9" ht="25.5" x14ac:dyDescent="0.25">
      <c r="A22" s="278">
        <v>1.5</v>
      </c>
      <c r="B22" s="42" t="s">
        <v>371</v>
      </c>
      <c r="C22" s="356"/>
      <c r="D22" s="357"/>
      <c r="E22" s="358"/>
      <c r="F22" s="355"/>
      <c r="G22" s="355"/>
      <c r="H22" s="73"/>
      <c r="I22" s="73"/>
    </row>
    <row r="23" spans="1:9" x14ac:dyDescent="0.25">
      <c r="A23" s="457" t="s">
        <v>211</v>
      </c>
      <c r="B23" s="457"/>
      <c r="C23" s="457"/>
      <c r="D23" s="457"/>
      <c r="E23" s="457"/>
      <c r="F23" s="457"/>
      <c r="G23" s="457"/>
      <c r="H23" s="457"/>
      <c r="I23" s="457"/>
    </row>
    <row r="24" spans="1:9" ht="25.5" x14ac:dyDescent="0.25">
      <c r="A24" s="278">
        <v>1.1000000000000001</v>
      </c>
      <c r="B24" s="42" t="s">
        <v>368</v>
      </c>
      <c r="C24" s="356"/>
      <c r="D24" s="357"/>
      <c r="E24" s="358"/>
      <c r="F24" s="355"/>
      <c r="G24" s="355"/>
      <c r="H24" s="73"/>
      <c r="I24" s="73"/>
    </row>
    <row r="25" spans="1:9" ht="38.25" x14ac:dyDescent="0.25">
      <c r="A25" s="278">
        <v>1.2</v>
      </c>
      <c r="B25" s="52" t="s">
        <v>372</v>
      </c>
      <c r="C25" s="356"/>
      <c r="D25" s="357"/>
      <c r="E25" s="358"/>
      <c r="F25" s="355"/>
      <c r="G25" s="355"/>
      <c r="H25" s="73"/>
      <c r="I25" s="73"/>
    </row>
    <row r="26" spans="1:9" ht="102" x14ac:dyDescent="0.25">
      <c r="A26" s="278">
        <v>1.3</v>
      </c>
      <c r="B26" s="52" t="s">
        <v>369</v>
      </c>
      <c r="C26" s="356"/>
      <c r="D26" s="357"/>
      <c r="E26" s="358"/>
      <c r="F26" s="355"/>
      <c r="G26" s="355"/>
      <c r="H26" s="73"/>
      <c r="I26" s="73"/>
    </row>
    <row r="27" spans="1:9" x14ac:dyDescent="0.25">
      <c r="A27" s="354"/>
      <c r="B27" s="354"/>
      <c r="C27" s="354"/>
      <c r="D27" s="354"/>
      <c r="E27" s="354"/>
      <c r="F27" s="354"/>
      <c r="G27" s="354"/>
      <c r="H27" s="354"/>
      <c r="I27" s="354"/>
    </row>
  </sheetData>
  <mergeCells count="45">
    <mergeCell ref="F22:G22"/>
    <mergeCell ref="A23:I23"/>
    <mergeCell ref="A27:I27"/>
    <mergeCell ref="F24:G24"/>
    <mergeCell ref="F25:G25"/>
    <mergeCell ref="F26:G26"/>
    <mergeCell ref="C26:E26"/>
    <mergeCell ref="C25:E25"/>
    <mergeCell ref="C24:E24"/>
    <mergeCell ref="C22:E22"/>
    <mergeCell ref="F19:G19"/>
    <mergeCell ref="F20:G20"/>
    <mergeCell ref="F21:G21"/>
    <mergeCell ref="C21:E21"/>
    <mergeCell ref="C20:E20"/>
    <mergeCell ref="C19:E19"/>
    <mergeCell ref="A16:I16"/>
    <mergeCell ref="A17:B17"/>
    <mergeCell ref="F17:G17"/>
    <mergeCell ref="F18:G18"/>
    <mergeCell ref="C18:E18"/>
    <mergeCell ref="C17:E17"/>
    <mergeCell ref="G2:I3"/>
    <mergeCell ref="A4:D5"/>
    <mergeCell ref="G4:I4"/>
    <mergeCell ref="G5:I5"/>
    <mergeCell ref="G6:I6"/>
    <mergeCell ref="A2:D3"/>
    <mergeCell ref="E2:F9"/>
    <mergeCell ref="G7:I7"/>
    <mergeCell ref="G8:I8"/>
    <mergeCell ref="G9:I9"/>
    <mergeCell ref="A6:D6"/>
    <mergeCell ref="A7:D7"/>
    <mergeCell ref="A8:D8"/>
    <mergeCell ref="A9:D9"/>
    <mergeCell ref="A10:I10"/>
    <mergeCell ref="A11:I11"/>
    <mergeCell ref="A12:I12"/>
    <mergeCell ref="A13:I13"/>
    <mergeCell ref="A14:A15"/>
    <mergeCell ref="B14:B15"/>
    <mergeCell ref="I14:I15"/>
    <mergeCell ref="F14:H15"/>
    <mergeCell ref="C14:E1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C18:E22 C24:E26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showGridLines="0" workbookViewId="0">
      <selection activeCell="A25" sqref="A25"/>
    </sheetView>
  </sheetViews>
  <sheetFormatPr defaultRowHeight="15" x14ac:dyDescent="0.25"/>
  <cols>
    <col min="2" max="2" width="38.7109375" customWidth="1"/>
    <col min="6" max="6" width="6" customWidth="1"/>
    <col min="7" max="7" width="6.7109375" customWidth="1"/>
    <col min="8" max="8" width="12.5703125" customWidth="1"/>
    <col min="9" max="9" width="36.42578125" customWidth="1"/>
  </cols>
  <sheetData>
    <row r="2" spans="1:9" x14ac:dyDescent="0.25">
      <c r="A2" s="371" t="s">
        <v>239</v>
      </c>
      <c r="B2" s="372"/>
      <c r="C2" s="372"/>
      <c r="D2" s="372"/>
      <c r="E2" s="385"/>
      <c r="F2" s="386"/>
      <c r="G2" s="385" t="s">
        <v>240</v>
      </c>
      <c r="H2" s="391"/>
      <c r="I2" s="386"/>
    </row>
    <row r="3" spans="1:9" x14ac:dyDescent="0.25">
      <c r="A3" s="396"/>
      <c r="B3" s="397"/>
      <c r="C3" s="397"/>
      <c r="D3" s="397"/>
      <c r="E3" s="387"/>
      <c r="F3" s="388"/>
      <c r="G3" s="389"/>
      <c r="H3" s="392"/>
      <c r="I3" s="390"/>
    </row>
    <row r="4" spans="1:9" x14ac:dyDescent="0.25">
      <c r="A4" s="371" t="s">
        <v>175</v>
      </c>
      <c r="B4" s="372"/>
      <c r="C4" s="372"/>
      <c r="D4" s="372"/>
      <c r="E4" s="387"/>
      <c r="F4" s="388"/>
      <c r="G4" s="385"/>
      <c r="H4" s="391"/>
      <c r="I4" s="386"/>
    </row>
    <row r="5" spans="1:9" x14ac:dyDescent="0.25">
      <c r="A5" s="396"/>
      <c r="B5" s="397"/>
      <c r="C5" s="397"/>
      <c r="D5" s="397"/>
      <c r="E5" s="387"/>
      <c r="F5" s="388"/>
      <c r="G5" s="387" t="s">
        <v>22</v>
      </c>
      <c r="H5" s="400"/>
      <c r="I5" s="388"/>
    </row>
    <row r="6" spans="1:9" x14ac:dyDescent="0.25">
      <c r="A6" s="441" t="s">
        <v>23</v>
      </c>
      <c r="B6" s="442"/>
      <c r="C6" s="442"/>
      <c r="D6" s="442"/>
      <c r="E6" s="387"/>
      <c r="F6" s="388"/>
      <c r="G6" s="401"/>
      <c r="H6" s="402"/>
      <c r="I6" s="403"/>
    </row>
    <row r="7" spans="1:9" x14ac:dyDescent="0.25">
      <c r="A7" s="398" t="s">
        <v>24</v>
      </c>
      <c r="B7" s="399"/>
      <c r="C7" s="399"/>
      <c r="D7" s="399"/>
      <c r="E7" s="387"/>
      <c r="F7" s="388"/>
      <c r="G7" s="401"/>
      <c r="H7" s="402"/>
      <c r="I7" s="403"/>
    </row>
    <row r="8" spans="1:9" x14ac:dyDescent="0.25">
      <c r="A8" s="398"/>
      <c r="B8" s="399"/>
      <c r="C8" s="399"/>
      <c r="D8" s="399"/>
      <c r="E8" s="387"/>
      <c r="F8" s="388"/>
      <c r="G8" s="401"/>
      <c r="H8" s="402"/>
      <c r="I8" s="403"/>
    </row>
    <row r="9" spans="1:9" x14ac:dyDescent="0.25">
      <c r="A9" s="398" t="s">
        <v>177</v>
      </c>
      <c r="B9" s="399"/>
      <c r="C9" s="399"/>
      <c r="D9" s="399"/>
      <c r="E9" s="387"/>
      <c r="F9" s="388"/>
      <c r="G9" s="401"/>
      <c r="H9" s="402"/>
      <c r="I9" s="403"/>
    </row>
    <row r="10" spans="1:9" x14ac:dyDescent="0.25">
      <c r="A10" s="371" t="s">
        <v>25</v>
      </c>
      <c r="B10" s="372"/>
      <c r="C10" s="372"/>
      <c r="D10" s="372"/>
      <c r="E10" s="372"/>
      <c r="F10" s="372"/>
      <c r="G10" s="372"/>
      <c r="H10" s="372"/>
      <c r="I10" s="373"/>
    </row>
    <row r="11" spans="1:9" x14ac:dyDescent="0.25">
      <c r="A11" s="367" t="s">
        <v>26</v>
      </c>
      <c r="B11" s="368"/>
      <c r="C11" s="368"/>
      <c r="D11" s="368"/>
      <c r="E11" s="368"/>
      <c r="F11" s="368"/>
      <c r="G11" s="368"/>
      <c r="H11" s="368"/>
      <c r="I11" s="369"/>
    </row>
    <row r="12" spans="1:9" x14ac:dyDescent="0.25">
      <c r="A12" s="367" t="s">
        <v>27</v>
      </c>
      <c r="B12" s="368"/>
      <c r="C12" s="368"/>
      <c r="D12" s="368"/>
      <c r="E12" s="368"/>
      <c r="F12" s="368"/>
      <c r="G12" s="368"/>
      <c r="H12" s="368"/>
      <c r="I12" s="369"/>
    </row>
    <row r="13" spans="1:9" x14ac:dyDescent="0.25">
      <c r="A13" s="376" t="s">
        <v>28</v>
      </c>
      <c r="B13" s="377"/>
      <c r="C13" s="377"/>
      <c r="D13" s="377"/>
      <c r="E13" s="377"/>
      <c r="F13" s="377"/>
      <c r="G13" s="377"/>
      <c r="H13" s="377"/>
      <c r="I13" s="378"/>
    </row>
    <row r="14" spans="1:9" ht="15" customHeight="1" x14ac:dyDescent="0.25">
      <c r="A14" s="379" t="s">
        <v>29</v>
      </c>
      <c r="B14" s="379" t="s">
        <v>30</v>
      </c>
      <c r="C14" s="361" t="s">
        <v>558</v>
      </c>
      <c r="D14" s="362"/>
      <c r="E14" s="363"/>
      <c r="F14" s="361" t="s">
        <v>172</v>
      </c>
      <c r="G14" s="362"/>
      <c r="H14" s="363"/>
      <c r="I14" s="379" t="s">
        <v>31</v>
      </c>
    </row>
    <row r="15" spans="1:9" ht="15" customHeight="1" x14ac:dyDescent="0.25">
      <c r="A15" s="379"/>
      <c r="B15" s="379"/>
      <c r="C15" s="364"/>
      <c r="D15" s="365"/>
      <c r="E15" s="366"/>
      <c r="F15" s="364"/>
      <c r="G15" s="365"/>
      <c r="H15" s="366"/>
      <c r="I15" s="379"/>
    </row>
    <row r="16" spans="1:9" x14ac:dyDescent="0.25">
      <c r="A16" s="374" t="s">
        <v>7</v>
      </c>
      <c r="B16" s="374"/>
      <c r="C16" s="374"/>
      <c r="D16" s="374"/>
      <c r="E16" s="374"/>
      <c r="F16" s="374"/>
      <c r="G16" s="374"/>
      <c r="H16" s="374"/>
      <c r="I16" s="374"/>
    </row>
    <row r="17" spans="1:9" x14ac:dyDescent="0.25">
      <c r="A17" s="375"/>
      <c r="B17" s="375"/>
      <c r="C17" s="381"/>
      <c r="D17" s="382"/>
      <c r="E17" s="383"/>
      <c r="F17" s="438" t="s">
        <v>174</v>
      </c>
      <c r="G17" s="438"/>
      <c r="H17" s="75" t="s">
        <v>173</v>
      </c>
      <c r="I17" s="71"/>
    </row>
    <row r="18" spans="1:9" ht="38.25" x14ac:dyDescent="0.25">
      <c r="A18" s="278">
        <v>1.1000000000000001</v>
      </c>
      <c r="B18" s="143" t="s">
        <v>367</v>
      </c>
      <c r="C18" s="356"/>
      <c r="D18" s="357"/>
      <c r="E18" s="358"/>
      <c r="F18" s="355"/>
      <c r="G18" s="355"/>
      <c r="H18" s="73"/>
      <c r="I18" s="73"/>
    </row>
    <row r="19" spans="1:9" ht="25.5" x14ac:dyDescent="0.25">
      <c r="A19" s="278">
        <v>1.2</v>
      </c>
      <c r="B19" s="42" t="s">
        <v>371</v>
      </c>
      <c r="C19" s="356"/>
      <c r="D19" s="357"/>
      <c r="E19" s="358"/>
      <c r="F19" s="355"/>
      <c r="G19" s="355"/>
      <c r="H19" s="73"/>
      <c r="I19" s="73"/>
    </row>
    <row r="20" spans="1:9" x14ac:dyDescent="0.25">
      <c r="A20" s="374" t="s">
        <v>211</v>
      </c>
      <c r="B20" s="374"/>
      <c r="C20" s="374"/>
      <c r="D20" s="374"/>
      <c r="E20" s="374"/>
      <c r="F20" s="374"/>
      <c r="G20" s="374"/>
      <c r="H20" s="374"/>
      <c r="I20" s="374"/>
    </row>
    <row r="21" spans="1:9" ht="76.5" customHeight="1" x14ac:dyDescent="0.25">
      <c r="A21" s="278">
        <v>1.1000000000000001</v>
      </c>
      <c r="B21" s="42" t="s">
        <v>373</v>
      </c>
      <c r="C21" s="356"/>
      <c r="D21" s="357"/>
      <c r="E21" s="358"/>
      <c r="F21" s="355"/>
      <c r="G21" s="355"/>
      <c r="H21" s="73"/>
      <c r="I21" s="73"/>
    </row>
    <row r="22" spans="1:9" ht="38.25" x14ac:dyDescent="0.25">
      <c r="A22" s="278">
        <v>1.2</v>
      </c>
      <c r="B22" s="42" t="s">
        <v>374</v>
      </c>
      <c r="C22" s="356"/>
      <c r="D22" s="357"/>
      <c r="E22" s="358"/>
      <c r="F22" s="355"/>
      <c r="G22" s="355"/>
      <c r="H22" s="73"/>
      <c r="I22" s="73"/>
    </row>
    <row r="23" spans="1:9" x14ac:dyDescent="0.25">
      <c r="A23" s="354"/>
      <c r="B23" s="354"/>
      <c r="C23" s="354"/>
      <c r="D23" s="354"/>
      <c r="E23" s="354"/>
      <c r="F23" s="354"/>
      <c r="G23" s="354"/>
      <c r="H23" s="354"/>
      <c r="I23" s="354"/>
    </row>
  </sheetData>
  <mergeCells count="37">
    <mergeCell ref="F22:G22"/>
    <mergeCell ref="A23:I23"/>
    <mergeCell ref="F19:G19"/>
    <mergeCell ref="A20:I20"/>
    <mergeCell ref="F21:G21"/>
    <mergeCell ref="C19:E19"/>
    <mergeCell ref="C21:E21"/>
    <mergeCell ref="C22:E22"/>
    <mergeCell ref="A16:I16"/>
    <mergeCell ref="A17:B17"/>
    <mergeCell ref="F17:G17"/>
    <mergeCell ref="F18:G18"/>
    <mergeCell ref="C18:E18"/>
    <mergeCell ref="C17:E17"/>
    <mergeCell ref="G2:I3"/>
    <mergeCell ref="A4:D5"/>
    <mergeCell ref="G4:I4"/>
    <mergeCell ref="G5:I5"/>
    <mergeCell ref="G6:I6"/>
    <mergeCell ref="A2:D3"/>
    <mergeCell ref="E2:F9"/>
    <mergeCell ref="G7:I7"/>
    <mergeCell ref="G8:I8"/>
    <mergeCell ref="G9:I9"/>
    <mergeCell ref="A6:D6"/>
    <mergeCell ref="A7:D7"/>
    <mergeCell ref="A8:D8"/>
    <mergeCell ref="A9:D9"/>
    <mergeCell ref="A10:I10"/>
    <mergeCell ref="A11:I11"/>
    <mergeCell ref="A12:I12"/>
    <mergeCell ref="A13:I13"/>
    <mergeCell ref="A14:A15"/>
    <mergeCell ref="B14:B15"/>
    <mergeCell ref="I14:I15"/>
    <mergeCell ref="F14:H15"/>
    <mergeCell ref="C14:E1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C18:E19 C21:E22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workbookViewId="0">
      <selection activeCell="C6" sqref="C6"/>
    </sheetView>
  </sheetViews>
  <sheetFormatPr defaultRowHeight="15" zeroHeight="1" x14ac:dyDescent="0.25"/>
  <cols>
    <col min="1" max="1" width="9.140625" style="24"/>
    <col min="2" max="2" width="39.140625" style="1" customWidth="1"/>
    <col min="3" max="3" width="41.140625" style="1" customWidth="1"/>
    <col min="4" max="4" width="38.7109375" style="1" customWidth="1"/>
    <col min="5" max="5" width="35.28515625" style="1" customWidth="1"/>
    <col min="6" max="6" width="22.7109375" style="1" customWidth="1"/>
    <col min="7" max="7" width="23.28515625" style="1" customWidth="1"/>
    <col min="8" max="8" width="23.85546875" style="1" customWidth="1"/>
    <col min="9" max="9" width="22.7109375" style="1" customWidth="1"/>
    <col min="10" max="11" width="22.5703125" style="1" customWidth="1"/>
    <col min="12" max="12" width="21.140625" style="1" customWidth="1"/>
    <col min="13" max="13" width="20.7109375" style="205" customWidth="1"/>
    <col min="14" max="16384" width="9.140625" style="1"/>
  </cols>
  <sheetData>
    <row r="1" spans="2:8" x14ac:dyDescent="0.25"/>
    <row r="2" spans="2:8" x14ac:dyDescent="0.25">
      <c r="B2" s="104" t="s">
        <v>2</v>
      </c>
      <c r="C2" s="59"/>
    </row>
    <row r="3" spans="2:8" x14ac:dyDescent="0.25">
      <c r="B3" s="105" t="s">
        <v>0</v>
      </c>
      <c r="C3" s="59"/>
    </row>
    <row r="4" spans="2:8" x14ac:dyDescent="0.25">
      <c r="B4" s="106" t="s">
        <v>5</v>
      </c>
      <c r="C4" s="137"/>
    </row>
    <row r="5" spans="2:8" x14ac:dyDescent="0.25">
      <c r="B5" s="106" t="s">
        <v>170</v>
      </c>
      <c r="C5" s="15" t="s">
        <v>144</v>
      </c>
      <c r="D5" s="110" t="s">
        <v>542</v>
      </c>
    </row>
    <row r="6" spans="2:8" x14ac:dyDescent="0.25">
      <c r="B6" s="107" t="s">
        <v>1</v>
      </c>
      <c r="C6" s="59" t="s">
        <v>51</v>
      </c>
    </row>
    <row r="7" spans="2:8" x14ac:dyDescent="0.25"/>
    <row r="8" spans="2:8" x14ac:dyDescent="0.25">
      <c r="B8" s="5"/>
      <c r="C8" s="54"/>
      <c r="D8" s="53"/>
    </row>
    <row r="9" spans="2:8" x14ac:dyDescent="0.25">
      <c r="B9" s="79" t="s">
        <v>541</v>
      </c>
      <c r="C9" s="54"/>
      <c r="D9" s="53"/>
    </row>
    <row r="10" spans="2:8" x14ac:dyDescent="0.25">
      <c r="B10" s="5"/>
      <c r="C10" s="54"/>
      <c r="D10" s="53"/>
    </row>
    <row r="11" spans="2:8" x14ac:dyDescent="0.25">
      <c r="B11" s="64" t="s">
        <v>443</v>
      </c>
      <c r="C11" s="276" t="s">
        <v>569</v>
      </c>
      <c r="D11" s="276" t="s">
        <v>570</v>
      </c>
      <c r="E11" s="276" t="s">
        <v>571</v>
      </c>
      <c r="F11" s="65" t="s">
        <v>446</v>
      </c>
    </row>
    <row r="12" spans="2:8" ht="38.25" x14ac:dyDescent="0.25">
      <c r="B12" s="272" t="s">
        <v>693</v>
      </c>
      <c r="C12" s="124" t="s">
        <v>655</v>
      </c>
      <c r="D12" s="124" t="s">
        <v>656</v>
      </c>
      <c r="E12" s="124" t="s">
        <v>657</v>
      </c>
      <c r="F12" s="258" t="s">
        <v>611</v>
      </c>
      <c r="H12" s="182" t="s">
        <v>569</v>
      </c>
    </row>
    <row r="13" spans="2:8" ht="89.25" x14ac:dyDescent="0.25">
      <c r="B13" s="273" t="s">
        <v>445</v>
      </c>
      <c r="C13" s="124" t="s">
        <v>447</v>
      </c>
      <c r="D13" s="124" t="s">
        <v>448</v>
      </c>
      <c r="E13" s="124" t="s">
        <v>449</v>
      </c>
      <c r="F13" s="258" t="s">
        <v>569</v>
      </c>
      <c r="H13" s="182" t="s">
        <v>611</v>
      </c>
    </row>
    <row r="14" spans="2:8" ht="25.5" x14ac:dyDescent="0.25">
      <c r="B14" s="273" t="s">
        <v>444</v>
      </c>
      <c r="C14" s="124" t="s">
        <v>450</v>
      </c>
      <c r="D14" s="124" t="s">
        <v>451</v>
      </c>
      <c r="E14" s="124" t="s">
        <v>452</v>
      </c>
      <c r="F14" s="258" t="s">
        <v>569</v>
      </c>
      <c r="H14" s="182" t="s">
        <v>571</v>
      </c>
    </row>
    <row r="15" spans="2:8" ht="27.75" hidden="1" customHeight="1" x14ac:dyDescent="0.25">
      <c r="E15" s="103"/>
      <c r="F15" s="95" t="str">
        <f>CONCATENATE(F12,F13,F14)</f>
        <v>MedHighHigh</v>
      </c>
      <c r="H15" s="182"/>
    </row>
    <row r="16" spans="2:8" ht="27.75" customHeight="1" x14ac:dyDescent="0.25">
      <c r="B16" s="283" t="s">
        <v>708</v>
      </c>
      <c r="C16" s="283"/>
      <c r="D16" s="283"/>
      <c r="E16" s="103"/>
      <c r="F16" s="203"/>
      <c r="H16" s="182"/>
    </row>
    <row r="17" spans="2:13" ht="16.5" customHeight="1" x14ac:dyDescent="0.25">
      <c r="B17" s="273" t="s">
        <v>691</v>
      </c>
      <c r="C17" s="239"/>
      <c r="D17" s="239"/>
      <c r="E17" s="240"/>
      <c r="F17" s="241"/>
      <c r="G17" s="242"/>
      <c r="H17" s="242"/>
      <c r="I17" s="242"/>
      <c r="J17" s="242"/>
      <c r="K17" s="242"/>
      <c r="L17" s="242"/>
    </row>
    <row r="18" spans="2:13" ht="15" customHeight="1" x14ac:dyDescent="0.25">
      <c r="B18" s="243" t="s">
        <v>684</v>
      </c>
      <c r="C18" s="244"/>
      <c r="D18" s="244"/>
      <c r="E18" s="245"/>
      <c r="F18" s="246"/>
      <c r="G18" s="245"/>
      <c r="H18" s="245"/>
      <c r="I18" s="245"/>
      <c r="J18" s="245"/>
      <c r="K18" s="245"/>
      <c r="L18" s="247"/>
    </row>
    <row r="19" spans="2:13" x14ac:dyDescent="0.25">
      <c r="B19" s="248" t="s">
        <v>692</v>
      </c>
      <c r="C19" s="249" t="s">
        <v>703</v>
      </c>
      <c r="D19" s="249" t="s">
        <v>704</v>
      </c>
      <c r="E19" s="249" t="s">
        <v>705</v>
      </c>
      <c r="F19" s="249" t="s">
        <v>706</v>
      </c>
      <c r="G19" s="249" t="s">
        <v>707</v>
      </c>
      <c r="H19" s="250" t="s">
        <v>686</v>
      </c>
      <c r="I19" s="250" t="s">
        <v>687</v>
      </c>
      <c r="J19" s="250" t="s">
        <v>688</v>
      </c>
      <c r="K19" s="250" t="s">
        <v>689</v>
      </c>
      <c r="L19" s="251" t="s">
        <v>690</v>
      </c>
      <c r="M19" s="206"/>
    </row>
    <row r="20" spans="2:13" x14ac:dyDescent="0.25">
      <c r="B20" s="257" t="s">
        <v>685</v>
      </c>
      <c r="C20" s="252" t="e">
        <f>AVERAGE(C19:L19)</f>
        <v>#DIV/0!</v>
      </c>
      <c r="D20" s="253"/>
      <c r="E20" s="254"/>
      <c r="F20" s="255"/>
      <c r="G20" s="255"/>
      <c r="H20" s="255"/>
      <c r="I20" s="255"/>
      <c r="J20" s="255"/>
      <c r="K20" s="255"/>
      <c r="L20" s="256"/>
    </row>
    <row r="21" spans="2:13" x14ac:dyDescent="0.25">
      <c r="B21" s="207"/>
      <c r="C21" s="208"/>
      <c r="D21" s="209"/>
      <c r="E21" s="210"/>
      <c r="F21" s="211"/>
      <c r="G21" s="212"/>
      <c r="H21" s="212"/>
      <c r="I21" s="212"/>
      <c r="J21" s="212"/>
      <c r="K21" s="212"/>
      <c r="L21" s="212"/>
    </row>
    <row r="22" spans="2:13" x14ac:dyDescent="0.25">
      <c r="B22" s="5" t="s">
        <v>524</v>
      </c>
      <c r="C22" s="54"/>
      <c r="D22" s="53"/>
      <c r="E22" s="101"/>
      <c r="F22" s="102"/>
    </row>
    <row r="23" spans="2:13" x14ac:dyDescent="0.25">
      <c r="B23" s="125" t="s">
        <v>3</v>
      </c>
      <c r="C23" s="59" t="str">
        <f>VLOOKUP(C6,'Environment sectors'!A1:B164,2,FALSE)</f>
        <v>Low</v>
      </c>
      <c r="D23" s="53" t="str">
        <f>IF(C23="High",HYPERLINK("[ESG toolkit.xlsx]'Category A Environment'!A1","Link"),IF(C23="Med",HYPERLINK("[ESG toolkit.xlsx]'Category B Environment'!A1","Link"),HYPERLINK("[ESG toolkit.xlsx]'Category C Environment'!A1","Link")))</f>
        <v>Link</v>
      </c>
      <c r="E23" s="101"/>
      <c r="F23" s="102"/>
    </row>
    <row r="24" spans="2:13" x14ac:dyDescent="0.25">
      <c r="B24" s="6" t="s">
        <v>4</v>
      </c>
      <c r="C24" s="59" t="str">
        <f>VLOOKUP(C6,'Social sectors'!A1:B164,2,FALSE)</f>
        <v>Low</v>
      </c>
      <c r="D24" s="53" t="str">
        <f>IF(C24="A",HYPERLINK("[ESG toolkit.xlsx]'Category A Social'!A1","Link"),IF(C24="B",HYPERLINK("[ESG toolkit.xlsx]'Category B Social'!A1","Link"),HYPERLINK("[ESG toolkit.xlsx]'Category C Social'!A1","Link")))</f>
        <v>Link</v>
      </c>
      <c r="E24" s="101"/>
      <c r="F24" s="102"/>
    </row>
    <row r="25" spans="2:13" x14ac:dyDescent="0.25">
      <c r="B25" s="7" t="s">
        <v>6</v>
      </c>
      <c r="C25" s="59" t="str">
        <f>VLOOKUP(F15,'Calculation of governance score'!B4:D30,3,FALSE)</f>
        <v>High</v>
      </c>
      <c r="D25" s="53" t="str">
        <f>IF(C25="A",HYPERLINK("[ESG toolkit.xlsx]'Category A Governance'!A1","Link"),IF(C25="B",HYPERLINK("[ESG toolkit.xlsx]'Category B Governance'!A1","Link"),HYPERLINK("[ESG toolkit.xlsx]'Category C Governance'!A1","Link")))</f>
        <v>Link</v>
      </c>
      <c r="F25" s="103"/>
    </row>
    <row r="26" spans="2:13" x14ac:dyDescent="0.25">
      <c r="B26" s="204" t="s">
        <v>418</v>
      </c>
    </row>
    <row r="27" spans="2:13" x14ac:dyDescent="0.25">
      <c r="B27" s="17" t="s">
        <v>495</v>
      </c>
    </row>
    <row r="28" spans="2:13" x14ac:dyDescent="0.25">
      <c r="B28" s="16" t="s">
        <v>496</v>
      </c>
    </row>
    <row r="29" spans="2:13" x14ac:dyDescent="0.25">
      <c r="B29" s="16" t="s">
        <v>497</v>
      </c>
    </row>
    <row r="30" spans="2:13" x14ac:dyDescent="0.25">
      <c r="B30" s="16" t="s">
        <v>498</v>
      </c>
    </row>
    <row r="31" spans="2:13" x14ac:dyDescent="0.25">
      <c r="B31" s="16" t="s">
        <v>499</v>
      </c>
    </row>
    <row r="32" spans="2:13" x14ac:dyDescent="0.25">
      <c r="B32" s="16" t="s">
        <v>500</v>
      </c>
    </row>
    <row r="33" spans="2:6" x14ac:dyDescent="0.25">
      <c r="B33" s="55" t="s">
        <v>501</v>
      </c>
    </row>
    <row r="34" spans="2:6" x14ac:dyDescent="0.25">
      <c r="B34" s="17" t="s">
        <v>502</v>
      </c>
    </row>
    <row r="35" spans="2:6" x14ac:dyDescent="0.25"/>
    <row r="36" spans="2:6" x14ac:dyDescent="0.25">
      <c r="B36" s="9" t="s">
        <v>233</v>
      </c>
    </row>
    <row r="37" spans="2:6" x14ac:dyDescent="0.25">
      <c r="B37" s="9" t="s">
        <v>142</v>
      </c>
      <c r="C37" s="10"/>
    </row>
    <row r="38" spans="2:6" ht="93.75" customHeight="1" x14ac:dyDescent="0.25">
      <c r="B38" s="9" t="s">
        <v>406</v>
      </c>
      <c r="C38" s="282"/>
      <c r="D38" s="282"/>
      <c r="E38" s="282"/>
      <c r="F38" s="282"/>
    </row>
    <row r="39" spans="2:6" ht="99.75" customHeight="1" x14ac:dyDescent="0.25">
      <c r="B39" s="9" t="s">
        <v>143</v>
      </c>
      <c r="C39" s="282"/>
      <c r="D39" s="282"/>
      <c r="E39" s="282"/>
      <c r="F39" s="282"/>
    </row>
    <row r="40" spans="2:6" ht="9" customHeight="1" x14ac:dyDescent="0.25"/>
    <row r="41" spans="2:6" hidden="1" x14ac:dyDescent="0.25"/>
    <row r="42" spans="2:6" hidden="1" x14ac:dyDescent="0.25"/>
    <row r="43" spans="2:6" hidden="1" x14ac:dyDescent="0.25"/>
    <row r="44" spans="2:6" hidden="1" x14ac:dyDescent="0.25"/>
    <row r="45" spans="2:6" hidden="1" x14ac:dyDescent="0.25"/>
    <row r="46" spans="2:6" hidden="1" x14ac:dyDescent="0.25"/>
    <row r="47" spans="2:6" hidden="1" x14ac:dyDescent="0.25"/>
    <row r="48" spans="2:6" hidden="1" x14ac:dyDescent="0.25"/>
    <row r="49" spans="4:4" hidden="1" x14ac:dyDescent="0.25"/>
    <row r="50" spans="4:4" hidden="1" x14ac:dyDescent="0.25"/>
    <row r="51" spans="4:4" hidden="1" x14ac:dyDescent="0.25"/>
    <row r="52" spans="4:4" hidden="1" x14ac:dyDescent="0.25"/>
    <row r="53" spans="4:4" hidden="1" x14ac:dyDescent="0.25"/>
    <row r="54" spans="4:4" hidden="1" x14ac:dyDescent="0.25"/>
    <row r="55" spans="4:4" hidden="1" x14ac:dyDescent="0.25"/>
    <row r="56" spans="4:4" hidden="1" x14ac:dyDescent="0.25"/>
    <row r="57" spans="4:4" hidden="1" x14ac:dyDescent="0.25">
      <c r="D57" s="1" t="s">
        <v>542</v>
      </c>
    </row>
    <row r="58" spans="4:4" hidden="1" x14ac:dyDescent="0.25">
      <c r="D58" s="1" t="s">
        <v>543</v>
      </c>
    </row>
    <row r="59" spans="4:4" x14ac:dyDescent="0.25"/>
    <row r="60" spans="4:4" x14ac:dyDescent="0.25"/>
    <row r="61" spans="4:4" x14ac:dyDescent="0.25"/>
  </sheetData>
  <dataConsolidate link="1"/>
  <mergeCells count="3">
    <mergeCell ref="C38:F38"/>
    <mergeCell ref="C39:F39"/>
    <mergeCell ref="B16:D16"/>
  </mergeCells>
  <dataValidations count="3">
    <dataValidation type="list" allowBlank="1" showInputMessage="1" showErrorMessage="1" sqref="C36">
      <formula1>One</formula1>
    </dataValidation>
    <dataValidation type="list" allowBlank="1" showInputMessage="1" showErrorMessage="1" sqref="D5">
      <formula1>$D$57:$D$58</formula1>
    </dataValidation>
    <dataValidation type="list" allowBlank="1" showInputMessage="1" showErrorMessage="1" sqref="F12:F14">
      <formula1>$H$12:$H$14</formula1>
    </dataValidation>
  </dataValidations>
  <hyperlinks>
    <hyperlink ref="C5" location="'Exclusion List'!A1" display="Exclusion List"/>
    <hyperlink ref="B27" location="'Checklist for Agriculture'!A1" display="Checklist for Agriculture / Food processing"/>
    <hyperlink ref="B28" location="'Checklist for Education'!A1" display="Checklist for Education"/>
    <hyperlink ref="B29" location="'Checklist for healthcare'!A1" display="Checklist for healthcare"/>
    <hyperlink ref="B30" location="'Checklist for infrastructure'!A1" display="Checklist for infrastructure"/>
    <hyperlink ref="B31" location="'Checklist for IT'!A1" display="Checklist for Information Technology"/>
    <hyperlink ref="B32" location="'Checklist for Motor vehicles'!A1" display="Checklist for Motor vehicles and transport"/>
    <hyperlink ref="B34" location="'Checklist for telecommunication'!A1" display="Checklist for telecommunication"/>
    <hyperlink ref="B33" location="'Checklist for Utilities'!A1" display="Checklist for Utilities"/>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'Environment sectors'!$A$1:$A$164</xm:f>
          </x14:formula1>
          <xm:sqref>C6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showGridLines="0" workbookViewId="0">
      <selection activeCell="A26" sqref="A26:A30"/>
    </sheetView>
  </sheetViews>
  <sheetFormatPr defaultRowHeight="15" x14ac:dyDescent="0.25"/>
  <cols>
    <col min="2" max="2" width="38.7109375" customWidth="1"/>
    <col min="6" max="6" width="7" customWidth="1"/>
    <col min="7" max="7" width="5.7109375" customWidth="1"/>
    <col min="8" max="8" width="12.7109375" customWidth="1"/>
    <col min="9" max="9" width="34.140625" customWidth="1"/>
  </cols>
  <sheetData>
    <row r="2" spans="1:9" x14ac:dyDescent="0.25">
      <c r="A2" s="371" t="s">
        <v>239</v>
      </c>
      <c r="B2" s="372"/>
      <c r="C2" s="372"/>
      <c r="D2" s="372"/>
      <c r="E2" s="385"/>
      <c r="F2" s="386"/>
      <c r="G2" s="385" t="s">
        <v>240</v>
      </c>
      <c r="H2" s="391"/>
      <c r="I2" s="386"/>
    </row>
    <row r="3" spans="1:9" x14ac:dyDescent="0.25">
      <c r="A3" s="396"/>
      <c r="B3" s="397"/>
      <c r="C3" s="397"/>
      <c r="D3" s="397"/>
      <c r="E3" s="387"/>
      <c r="F3" s="388"/>
      <c r="G3" s="389"/>
      <c r="H3" s="392"/>
      <c r="I3" s="390"/>
    </row>
    <row r="4" spans="1:9" x14ac:dyDescent="0.25">
      <c r="A4" s="371" t="s">
        <v>175</v>
      </c>
      <c r="B4" s="372"/>
      <c r="C4" s="372"/>
      <c r="D4" s="372"/>
      <c r="E4" s="387"/>
      <c r="F4" s="388"/>
      <c r="G4" s="385"/>
      <c r="H4" s="391"/>
      <c r="I4" s="386"/>
    </row>
    <row r="5" spans="1:9" x14ac:dyDescent="0.25">
      <c r="A5" s="396"/>
      <c r="B5" s="397"/>
      <c r="C5" s="397"/>
      <c r="D5" s="397"/>
      <c r="E5" s="387"/>
      <c r="F5" s="388"/>
      <c r="G5" s="387" t="s">
        <v>22</v>
      </c>
      <c r="H5" s="400"/>
      <c r="I5" s="388"/>
    </row>
    <row r="6" spans="1:9" x14ac:dyDescent="0.25">
      <c r="A6" s="441" t="s">
        <v>23</v>
      </c>
      <c r="B6" s="442"/>
      <c r="C6" s="442"/>
      <c r="D6" s="442"/>
      <c r="E6" s="387"/>
      <c r="F6" s="388"/>
      <c r="G6" s="401"/>
      <c r="H6" s="402"/>
      <c r="I6" s="403"/>
    </row>
    <row r="7" spans="1:9" x14ac:dyDescent="0.25">
      <c r="A7" s="398" t="s">
        <v>24</v>
      </c>
      <c r="B7" s="399"/>
      <c r="C7" s="399"/>
      <c r="D7" s="399"/>
      <c r="E7" s="387"/>
      <c r="F7" s="388"/>
      <c r="G7" s="401"/>
      <c r="H7" s="402"/>
      <c r="I7" s="403"/>
    </row>
    <row r="8" spans="1:9" x14ac:dyDescent="0.25">
      <c r="A8" s="398"/>
      <c r="B8" s="399"/>
      <c r="C8" s="399"/>
      <c r="D8" s="399"/>
      <c r="E8" s="387"/>
      <c r="F8" s="388"/>
      <c r="G8" s="401"/>
      <c r="H8" s="402"/>
      <c r="I8" s="403"/>
    </row>
    <row r="9" spans="1:9" x14ac:dyDescent="0.25">
      <c r="A9" s="398" t="s">
        <v>177</v>
      </c>
      <c r="B9" s="399"/>
      <c r="C9" s="399"/>
      <c r="D9" s="399"/>
      <c r="E9" s="387"/>
      <c r="F9" s="388"/>
      <c r="G9" s="401"/>
      <c r="H9" s="402"/>
      <c r="I9" s="403"/>
    </row>
    <row r="10" spans="1:9" x14ac:dyDescent="0.25">
      <c r="A10" s="371" t="s">
        <v>25</v>
      </c>
      <c r="B10" s="372"/>
      <c r="C10" s="372"/>
      <c r="D10" s="372"/>
      <c r="E10" s="372"/>
      <c r="F10" s="372"/>
      <c r="G10" s="372"/>
      <c r="H10" s="372"/>
      <c r="I10" s="373"/>
    </row>
    <row r="11" spans="1:9" x14ac:dyDescent="0.25">
      <c r="A11" s="367" t="s">
        <v>26</v>
      </c>
      <c r="B11" s="368"/>
      <c r="C11" s="368"/>
      <c r="D11" s="368"/>
      <c r="E11" s="368"/>
      <c r="F11" s="368"/>
      <c r="G11" s="368"/>
      <c r="H11" s="368"/>
      <c r="I11" s="369"/>
    </row>
    <row r="12" spans="1:9" x14ac:dyDescent="0.25">
      <c r="A12" s="367" t="s">
        <v>27</v>
      </c>
      <c r="B12" s="368"/>
      <c r="C12" s="368"/>
      <c r="D12" s="368"/>
      <c r="E12" s="368"/>
      <c r="F12" s="368"/>
      <c r="G12" s="368"/>
      <c r="H12" s="368"/>
      <c r="I12" s="369"/>
    </row>
    <row r="13" spans="1:9" x14ac:dyDescent="0.25">
      <c r="A13" s="376" t="s">
        <v>28</v>
      </c>
      <c r="B13" s="377"/>
      <c r="C13" s="377"/>
      <c r="D13" s="377"/>
      <c r="E13" s="377"/>
      <c r="F13" s="377"/>
      <c r="G13" s="377"/>
      <c r="H13" s="377"/>
      <c r="I13" s="378"/>
    </row>
    <row r="14" spans="1:9" ht="15" customHeight="1" x14ac:dyDescent="0.25">
      <c r="A14" s="379" t="s">
        <v>29</v>
      </c>
      <c r="B14" s="379" t="s">
        <v>30</v>
      </c>
      <c r="C14" s="361" t="s">
        <v>558</v>
      </c>
      <c r="D14" s="362"/>
      <c r="E14" s="363"/>
      <c r="F14" s="361" t="s">
        <v>172</v>
      </c>
      <c r="G14" s="362"/>
      <c r="H14" s="363"/>
      <c r="I14" s="379" t="s">
        <v>31</v>
      </c>
    </row>
    <row r="15" spans="1:9" ht="15" customHeight="1" x14ac:dyDescent="0.25">
      <c r="A15" s="379"/>
      <c r="B15" s="379"/>
      <c r="C15" s="364"/>
      <c r="D15" s="365"/>
      <c r="E15" s="366"/>
      <c r="F15" s="364"/>
      <c r="G15" s="365"/>
      <c r="H15" s="366"/>
      <c r="I15" s="379"/>
    </row>
    <row r="16" spans="1:9" x14ac:dyDescent="0.25">
      <c r="A16" s="374" t="s">
        <v>7</v>
      </c>
      <c r="B16" s="374"/>
      <c r="C16" s="374"/>
      <c r="D16" s="374"/>
      <c r="E16" s="374"/>
      <c r="F16" s="374"/>
      <c r="G16" s="374"/>
      <c r="H16" s="374"/>
      <c r="I16" s="374"/>
    </row>
    <row r="17" spans="1:9" x14ac:dyDescent="0.25">
      <c r="A17" s="375"/>
      <c r="B17" s="375"/>
      <c r="C17" s="381"/>
      <c r="D17" s="382"/>
      <c r="E17" s="383"/>
      <c r="F17" s="438" t="s">
        <v>174</v>
      </c>
      <c r="G17" s="438"/>
      <c r="H17" s="75" t="s">
        <v>173</v>
      </c>
      <c r="I17" s="71"/>
    </row>
    <row r="18" spans="1:9" ht="63.75" customHeight="1" x14ac:dyDescent="0.25">
      <c r="A18" s="278">
        <v>1.1000000000000001</v>
      </c>
      <c r="B18" s="42" t="s">
        <v>375</v>
      </c>
      <c r="C18" s="356"/>
      <c r="D18" s="357"/>
      <c r="E18" s="358"/>
      <c r="F18" s="355"/>
      <c r="G18" s="355"/>
      <c r="H18" s="73"/>
      <c r="I18" s="73"/>
    </row>
    <row r="19" spans="1:9" ht="25.5" x14ac:dyDescent="0.25">
      <c r="A19" s="278">
        <v>1.2</v>
      </c>
      <c r="B19" s="42" t="s">
        <v>376</v>
      </c>
      <c r="C19" s="356"/>
      <c r="D19" s="357"/>
      <c r="E19" s="358"/>
      <c r="F19" s="355"/>
      <c r="G19" s="355"/>
      <c r="H19" s="73"/>
      <c r="I19" s="73"/>
    </row>
    <row r="20" spans="1:9" ht="25.5" x14ac:dyDescent="0.25">
      <c r="A20" s="278">
        <v>1.3</v>
      </c>
      <c r="B20" s="52" t="s">
        <v>377</v>
      </c>
      <c r="C20" s="356"/>
      <c r="D20" s="357"/>
      <c r="E20" s="358"/>
      <c r="F20" s="355"/>
      <c r="G20" s="355"/>
      <c r="H20" s="73"/>
      <c r="I20" s="73"/>
    </row>
    <row r="21" spans="1:9" ht="25.5" x14ac:dyDescent="0.25">
      <c r="A21" s="278">
        <v>1.4</v>
      </c>
      <c r="B21" s="42" t="s">
        <v>378</v>
      </c>
      <c r="C21" s="356"/>
      <c r="D21" s="357"/>
      <c r="E21" s="358"/>
      <c r="F21" s="355"/>
      <c r="G21" s="355"/>
      <c r="H21" s="73"/>
      <c r="I21" s="73"/>
    </row>
    <row r="22" spans="1:9" x14ac:dyDescent="0.25">
      <c r="A22" s="458" t="s">
        <v>246</v>
      </c>
      <c r="B22" s="458"/>
      <c r="C22" s="458"/>
      <c r="D22" s="458"/>
      <c r="E22" s="458"/>
      <c r="F22" s="458"/>
      <c r="G22" s="458"/>
      <c r="H22" s="458"/>
      <c r="I22" s="458"/>
    </row>
    <row r="23" spans="1:9" ht="25.5" x14ac:dyDescent="0.25">
      <c r="A23" s="278" t="s">
        <v>247</v>
      </c>
      <c r="B23" s="42" t="s">
        <v>379</v>
      </c>
      <c r="C23" s="356"/>
      <c r="D23" s="357"/>
      <c r="E23" s="358"/>
      <c r="F23" s="355"/>
      <c r="G23" s="355"/>
      <c r="H23" s="73"/>
      <c r="I23" s="73"/>
    </row>
    <row r="24" spans="1:9" x14ac:dyDescent="0.25">
      <c r="A24" s="374" t="s">
        <v>211</v>
      </c>
      <c r="B24" s="374"/>
      <c r="C24" s="374"/>
      <c r="D24" s="374"/>
      <c r="E24" s="374"/>
      <c r="F24" s="374"/>
      <c r="G24" s="374"/>
      <c r="H24" s="374"/>
      <c r="I24" s="374"/>
    </row>
    <row r="25" spans="1:9" x14ac:dyDescent="0.25">
      <c r="A25" s="459" t="s">
        <v>351</v>
      </c>
      <c r="B25" s="459"/>
      <c r="C25" s="459"/>
      <c r="D25" s="459"/>
      <c r="E25" s="459"/>
      <c r="F25" s="459"/>
      <c r="G25" s="459"/>
      <c r="H25" s="459"/>
      <c r="I25" s="459"/>
    </row>
    <row r="26" spans="1:9" ht="25.5" x14ac:dyDescent="0.25">
      <c r="A26" s="278" t="s">
        <v>270</v>
      </c>
      <c r="B26" s="42" t="s">
        <v>380</v>
      </c>
      <c r="C26" s="356"/>
      <c r="D26" s="357"/>
      <c r="E26" s="358"/>
      <c r="F26" s="355"/>
      <c r="G26" s="355"/>
      <c r="H26" s="73"/>
      <c r="I26" s="73"/>
    </row>
    <row r="27" spans="1:9" ht="51" x14ac:dyDescent="0.25">
      <c r="A27" s="278" t="s">
        <v>308</v>
      </c>
      <c r="B27" s="42" t="s">
        <v>384</v>
      </c>
      <c r="C27" s="356"/>
      <c r="D27" s="357"/>
      <c r="E27" s="358"/>
      <c r="F27" s="355"/>
      <c r="G27" s="355"/>
      <c r="H27" s="73"/>
      <c r="I27" s="73"/>
    </row>
    <row r="28" spans="1:9" ht="25.5" x14ac:dyDescent="0.25">
      <c r="A28" s="278" t="s">
        <v>310</v>
      </c>
      <c r="B28" s="42" t="s">
        <v>381</v>
      </c>
      <c r="C28" s="356"/>
      <c r="D28" s="357"/>
      <c r="E28" s="358"/>
      <c r="F28" s="355"/>
      <c r="G28" s="355"/>
      <c r="H28" s="73"/>
      <c r="I28" s="73"/>
    </row>
    <row r="29" spans="1:9" ht="25.5" x14ac:dyDescent="0.25">
      <c r="A29" s="278" t="s">
        <v>312</v>
      </c>
      <c r="B29" s="42" t="s">
        <v>382</v>
      </c>
      <c r="C29" s="356"/>
      <c r="D29" s="357"/>
      <c r="E29" s="358"/>
      <c r="F29" s="355"/>
      <c r="G29" s="355"/>
      <c r="H29" s="73"/>
      <c r="I29" s="73"/>
    </row>
    <row r="30" spans="1:9" ht="25.5" x14ac:dyDescent="0.25">
      <c r="A30" s="278" t="s">
        <v>314</v>
      </c>
      <c r="B30" s="42" t="s">
        <v>383</v>
      </c>
      <c r="C30" s="356"/>
      <c r="D30" s="357"/>
      <c r="E30" s="358"/>
      <c r="F30" s="355"/>
      <c r="G30" s="355"/>
      <c r="H30" s="73"/>
      <c r="I30" s="73"/>
    </row>
    <row r="31" spans="1:9" x14ac:dyDescent="0.25">
      <c r="A31" s="354"/>
      <c r="B31" s="354"/>
      <c r="C31" s="354"/>
      <c r="D31" s="354"/>
      <c r="E31" s="354"/>
      <c r="F31" s="354"/>
      <c r="G31" s="354"/>
      <c r="H31" s="354"/>
      <c r="I31" s="354"/>
    </row>
  </sheetData>
  <mergeCells count="51">
    <mergeCell ref="F26:G26"/>
    <mergeCell ref="F27:G27"/>
    <mergeCell ref="A31:I31"/>
    <mergeCell ref="F28:G28"/>
    <mergeCell ref="F29:G29"/>
    <mergeCell ref="F30:G30"/>
    <mergeCell ref="C26:E26"/>
    <mergeCell ref="C27:E27"/>
    <mergeCell ref="C28:E28"/>
    <mergeCell ref="C29:E29"/>
    <mergeCell ref="C30:E30"/>
    <mergeCell ref="A22:I22"/>
    <mergeCell ref="F23:G23"/>
    <mergeCell ref="A24:I24"/>
    <mergeCell ref="A25:I25"/>
    <mergeCell ref="C23:E23"/>
    <mergeCell ref="F19:G19"/>
    <mergeCell ref="F20:G20"/>
    <mergeCell ref="F21:G21"/>
    <mergeCell ref="C19:E19"/>
    <mergeCell ref="C20:E20"/>
    <mergeCell ref="C21:E21"/>
    <mergeCell ref="A16:I16"/>
    <mergeCell ref="A17:B17"/>
    <mergeCell ref="F17:G17"/>
    <mergeCell ref="F18:G18"/>
    <mergeCell ref="C18:E18"/>
    <mergeCell ref="C17:E17"/>
    <mergeCell ref="G2:I3"/>
    <mergeCell ref="A4:D5"/>
    <mergeCell ref="G4:I4"/>
    <mergeCell ref="G5:I5"/>
    <mergeCell ref="G6:I6"/>
    <mergeCell ref="A2:D3"/>
    <mergeCell ref="E2:F9"/>
    <mergeCell ref="G7:I7"/>
    <mergeCell ref="G8:I8"/>
    <mergeCell ref="G9:I9"/>
    <mergeCell ref="A6:D6"/>
    <mergeCell ref="A7:D7"/>
    <mergeCell ref="A8:D8"/>
    <mergeCell ref="A9:D9"/>
    <mergeCell ref="A10:I10"/>
    <mergeCell ref="A11:I11"/>
    <mergeCell ref="A12:I12"/>
    <mergeCell ref="A13:I13"/>
    <mergeCell ref="A14:A15"/>
    <mergeCell ref="B14:B15"/>
    <mergeCell ref="I14:I15"/>
    <mergeCell ref="F14:H15"/>
    <mergeCell ref="C14:E1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C18:E21 C23:E23 C26:E30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showGridLines="0" workbookViewId="0">
      <selection activeCell="A24" sqref="A24:A25"/>
    </sheetView>
  </sheetViews>
  <sheetFormatPr defaultRowHeight="15" x14ac:dyDescent="0.25"/>
  <cols>
    <col min="2" max="2" width="38.7109375" customWidth="1"/>
    <col min="6" max="6" width="6.85546875" customWidth="1"/>
    <col min="7" max="7" width="6.28515625" customWidth="1"/>
    <col min="8" max="8" width="11.42578125" customWidth="1"/>
    <col min="9" max="9" width="32.42578125" customWidth="1"/>
  </cols>
  <sheetData>
    <row r="2" spans="1:9" x14ac:dyDescent="0.25">
      <c r="A2" s="371" t="s">
        <v>239</v>
      </c>
      <c r="B2" s="372"/>
      <c r="C2" s="372"/>
      <c r="D2" s="373"/>
      <c r="E2" s="385"/>
      <c r="F2" s="386"/>
      <c r="G2" s="385" t="s">
        <v>240</v>
      </c>
      <c r="H2" s="391"/>
      <c r="I2" s="386"/>
    </row>
    <row r="3" spans="1:9" x14ac:dyDescent="0.25">
      <c r="A3" s="396"/>
      <c r="B3" s="397"/>
      <c r="C3" s="397"/>
      <c r="D3" s="420"/>
      <c r="E3" s="387"/>
      <c r="F3" s="388"/>
      <c r="G3" s="389"/>
      <c r="H3" s="392"/>
      <c r="I3" s="390"/>
    </row>
    <row r="4" spans="1:9" x14ac:dyDescent="0.25">
      <c r="A4" s="371" t="s">
        <v>175</v>
      </c>
      <c r="B4" s="372"/>
      <c r="C4" s="372"/>
      <c r="D4" s="373"/>
      <c r="E4" s="387"/>
      <c r="F4" s="388"/>
      <c r="G4" s="385"/>
      <c r="H4" s="391"/>
      <c r="I4" s="386"/>
    </row>
    <row r="5" spans="1:9" x14ac:dyDescent="0.25">
      <c r="A5" s="396"/>
      <c r="B5" s="397"/>
      <c r="C5" s="397"/>
      <c r="D5" s="420"/>
      <c r="E5" s="387"/>
      <c r="F5" s="388"/>
      <c r="G5" s="387" t="s">
        <v>22</v>
      </c>
      <c r="H5" s="400"/>
      <c r="I5" s="388"/>
    </row>
    <row r="6" spans="1:9" x14ac:dyDescent="0.25">
      <c r="A6" s="405" t="s">
        <v>23</v>
      </c>
      <c r="B6" s="406"/>
      <c r="C6" s="406"/>
      <c r="D6" s="421"/>
      <c r="E6" s="387"/>
      <c r="F6" s="388"/>
      <c r="G6" s="401"/>
      <c r="H6" s="402"/>
      <c r="I6" s="403"/>
    </row>
    <row r="7" spans="1:9" x14ac:dyDescent="0.25">
      <c r="A7" s="407" t="s">
        <v>24</v>
      </c>
      <c r="B7" s="399"/>
      <c r="C7" s="399"/>
      <c r="D7" s="425"/>
      <c r="E7" s="387"/>
      <c r="F7" s="388"/>
      <c r="G7" s="401"/>
      <c r="H7" s="402"/>
      <c r="I7" s="403"/>
    </row>
    <row r="8" spans="1:9" x14ac:dyDescent="0.25">
      <c r="A8" s="407"/>
      <c r="B8" s="399"/>
      <c r="C8" s="399"/>
      <c r="D8" s="425"/>
      <c r="E8" s="387"/>
      <c r="F8" s="388"/>
      <c r="G8" s="401"/>
      <c r="H8" s="402"/>
      <c r="I8" s="403"/>
    </row>
    <row r="9" spans="1:9" x14ac:dyDescent="0.25">
      <c r="A9" s="396" t="s">
        <v>177</v>
      </c>
      <c r="B9" s="397"/>
      <c r="C9" s="397"/>
      <c r="D9" s="420"/>
      <c r="E9" s="389"/>
      <c r="F9" s="390"/>
      <c r="G9" s="393"/>
      <c r="H9" s="394"/>
      <c r="I9" s="395"/>
    </row>
    <row r="10" spans="1:9" x14ac:dyDescent="0.25">
      <c r="A10" s="371" t="s">
        <v>25</v>
      </c>
      <c r="B10" s="372"/>
      <c r="C10" s="372"/>
      <c r="D10" s="372"/>
      <c r="E10" s="372"/>
      <c r="F10" s="372"/>
      <c r="G10" s="372"/>
      <c r="H10" s="372"/>
      <c r="I10" s="373"/>
    </row>
    <row r="11" spans="1:9" x14ac:dyDescent="0.25">
      <c r="A11" s="367" t="s">
        <v>26</v>
      </c>
      <c r="B11" s="368"/>
      <c r="C11" s="368"/>
      <c r="D11" s="368"/>
      <c r="E11" s="368"/>
      <c r="F11" s="368"/>
      <c r="G11" s="368"/>
      <c r="H11" s="368"/>
      <c r="I11" s="369"/>
    </row>
    <row r="12" spans="1:9" x14ac:dyDescent="0.25">
      <c r="A12" s="367" t="s">
        <v>27</v>
      </c>
      <c r="B12" s="368"/>
      <c r="C12" s="368"/>
      <c r="D12" s="368"/>
      <c r="E12" s="368"/>
      <c r="F12" s="368"/>
      <c r="G12" s="368"/>
      <c r="H12" s="368"/>
      <c r="I12" s="369"/>
    </row>
    <row r="13" spans="1:9" x14ac:dyDescent="0.25">
      <c r="A13" s="376" t="s">
        <v>28</v>
      </c>
      <c r="B13" s="377"/>
      <c r="C13" s="377"/>
      <c r="D13" s="377"/>
      <c r="E13" s="377"/>
      <c r="F13" s="377"/>
      <c r="G13" s="377"/>
      <c r="H13" s="377"/>
      <c r="I13" s="378"/>
    </row>
    <row r="14" spans="1:9" ht="15" customHeight="1" x14ac:dyDescent="0.25">
      <c r="A14" s="379" t="s">
        <v>29</v>
      </c>
      <c r="B14" s="379" t="s">
        <v>30</v>
      </c>
      <c r="C14" s="361" t="s">
        <v>558</v>
      </c>
      <c r="D14" s="362"/>
      <c r="E14" s="363"/>
      <c r="F14" s="361" t="s">
        <v>172</v>
      </c>
      <c r="G14" s="362"/>
      <c r="H14" s="363"/>
      <c r="I14" s="379" t="s">
        <v>31</v>
      </c>
    </row>
    <row r="15" spans="1:9" ht="15" customHeight="1" x14ac:dyDescent="0.25">
      <c r="A15" s="379"/>
      <c r="B15" s="379"/>
      <c r="C15" s="364"/>
      <c r="D15" s="365"/>
      <c r="E15" s="366"/>
      <c r="F15" s="364"/>
      <c r="G15" s="365"/>
      <c r="H15" s="366"/>
      <c r="I15" s="379"/>
    </row>
    <row r="16" spans="1:9" x14ac:dyDescent="0.25">
      <c r="A16" s="374" t="s">
        <v>7</v>
      </c>
      <c r="B16" s="374"/>
      <c r="C16" s="374"/>
      <c r="D16" s="374"/>
      <c r="E16" s="374"/>
      <c r="F16" s="374"/>
      <c r="G16" s="374"/>
      <c r="H16" s="374"/>
      <c r="I16" s="374"/>
    </row>
    <row r="17" spans="1:9" x14ac:dyDescent="0.25">
      <c r="A17" s="375"/>
      <c r="B17" s="375"/>
      <c r="C17" s="381"/>
      <c r="D17" s="382"/>
      <c r="E17" s="383"/>
      <c r="F17" s="438" t="s">
        <v>174</v>
      </c>
      <c r="G17" s="438"/>
      <c r="H17" s="75" t="s">
        <v>173</v>
      </c>
      <c r="I17" s="71"/>
    </row>
    <row r="18" spans="1:9" ht="25.5" x14ac:dyDescent="0.25">
      <c r="A18" s="278">
        <v>1.1000000000000001</v>
      </c>
      <c r="B18" s="42" t="s">
        <v>385</v>
      </c>
      <c r="C18" s="356"/>
      <c r="D18" s="357"/>
      <c r="E18" s="358"/>
      <c r="F18" s="375"/>
      <c r="G18" s="375"/>
      <c r="H18" s="71"/>
      <c r="I18" s="71"/>
    </row>
    <row r="19" spans="1:9" ht="38.25" x14ac:dyDescent="0.25">
      <c r="A19" s="278">
        <v>1.2</v>
      </c>
      <c r="B19" s="42" t="s">
        <v>386</v>
      </c>
      <c r="C19" s="356"/>
      <c r="D19" s="357"/>
      <c r="E19" s="358"/>
      <c r="F19" s="375"/>
      <c r="G19" s="375"/>
      <c r="H19" s="71"/>
      <c r="I19" s="71"/>
    </row>
    <row r="20" spans="1:9" x14ac:dyDescent="0.25">
      <c r="A20" s="374" t="s">
        <v>211</v>
      </c>
      <c r="B20" s="374"/>
      <c r="C20" s="374"/>
      <c r="D20" s="374"/>
      <c r="E20" s="374"/>
      <c r="F20" s="374"/>
      <c r="G20" s="374"/>
      <c r="H20" s="374"/>
      <c r="I20" s="374"/>
    </row>
    <row r="21" spans="1:9" ht="51" x14ac:dyDescent="0.25">
      <c r="A21" s="278">
        <v>1.1000000000000001</v>
      </c>
      <c r="B21" s="42" t="s">
        <v>387</v>
      </c>
      <c r="C21" s="356"/>
      <c r="D21" s="357"/>
      <c r="E21" s="358"/>
      <c r="F21" s="375"/>
      <c r="G21" s="375"/>
      <c r="H21" s="71"/>
      <c r="I21" s="71"/>
    </row>
    <row r="22" spans="1:9" ht="38.25" x14ac:dyDescent="0.25">
      <c r="A22" s="278">
        <v>1.2</v>
      </c>
      <c r="B22" s="42" t="s">
        <v>388</v>
      </c>
      <c r="C22" s="356"/>
      <c r="D22" s="357"/>
      <c r="E22" s="358"/>
      <c r="F22" s="375"/>
      <c r="G22" s="375"/>
      <c r="H22" s="71"/>
      <c r="I22" s="71"/>
    </row>
    <row r="23" spans="1:9" x14ac:dyDescent="0.25">
      <c r="A23" s="458" t="s">
        <v>389</v>
      </c>
      <c r="B23" s="458"/>
      <c r="C23" s="458"/>
      <c r="D23" s="458"/>
      <c r="E23" s="458"/>
      <c r="F23" s="458"/>
      <c r="G23" s="458"/>
      <c r="H23" s="458"/>
      <c r="I23" s="458"/>
    </row>
    <row r="24" spans="1:9" ht="38.25" x14ac:dyDescent="0.25">
      <c r="A24" s="278" t="s">
        <v>270</v>
      </c>
      <c r="B24" s="42" t="s">
        <v>390</v>
      </c>
      <c r="C24" s="356"/>
      <c r="D24" s="357"/>
      <c r="E24" s="358"/>
      <c r="F24" s="355"/>
      <c r="G24" s="355"/>
      <c r="H24" s="73"/>
      <c r="I24" s="73"/>
    </row>
    <row r="25" spans="1:9" ht="25.5" x14ac:dyDescent="0.25">
      <c r="A25" s="278" t="s">
        <v>308</v>
      </c>
      <c r="B25" s="42" t="s">
        <v>391</v>
      </c>
      <c r="C25" s="356"/>
      <c r="D25" s="357"/>
      <c r="E25" s="358"/>
      <c r="F25" s="355"/>
      <c r="G25" s="355"/>
      <c r="H25" s="73"/>
      <c r="I25" s="73"/>
    </row>
    <row r="26" spans="1:9" x14ac:dyDescent="0.25">
      <c r="A26" s="354"/>
      <c r="B26" s="354"/>
      <c r="C26" s="354"/>
      <c r="D26" s="354"/>
      <c r="E26" s="354"/>
      <c r="F26" s="354"/>
      <c r="G26" s="354"/>
      <c r="H26" s="354"/>
      <c r="I26" s="354"/>
    </row>
  </sheetData>
  <mergeCells count="42">
    <mergeCell ref="F25:G25"/>
    <mergeCell ref="A26:I26"/>
    <mergeCell ref="F22:G22"/>
    <mergeCell ref="A23:I23"/>
    <mergeCell ref="F24:G24"/>
    <mergeCell ref="C22:E22"/>
    <mergeCell ref="C24:E24"/>
    <mergeCell ref="C25:E25"/>
    <mergeCell ref="F19:G19"/>
    <mergeCell ref="A20:I20"/>
    <mergeCell ref="F21:G21"/>
    <mergeCell ref="C19:E19"/>
    <mergeCell ref="C21:E21"/>
    <mergeCell ref="A16:I16"/>
    <mergeCell ref="A17:B17"/>
    <mergeCell ref="F17:G17"/>
    <mergeCell ref="F18:G18"/>
    <mergeCell ref="C18:E18"/>
    <mergeCell ref="C17:E17"/>
    <mergeCell ref="G2:I3"/>
    <mergeCell ref="A4:D5"/>
    <mergeCell ref="G4:I4"/>
    <mergeCell ref="G5:I5"/>
    <mergeCell ref="G6:I6"/>
    <mergeCell ref="A2:D3"/>
    <mergeCell ref="E2:F9"/>
    <mergeCell ref="G7:I7"/>
    <mergeCell ref="G8:I8"/>
    <mergeCell ref="G9:I9"/>
    <mergeCell ref="A6:D6"/>
    <mergeCell ref="A7:D7"/>
    <mergeCell ref="A8:D8"/>
    <mergeCell ref="A9:D9"/>
    <mergeCell ref="A10:I10"/>
    <mergeCell ref="A11:I11"/>
    <mergeCell ref="A12:I12"/>
    <mergeCell ref="A13:I13"/>
    <mergeCell ref="A14:A15"/>
    <mergeCell ref="B14:B15"/>
    <mergeCell ref="I14:I15"/>
    <mergeCell ref="F14:H15"/>
    <mergeCell ref="C14:E1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C18:E19 C21:E22 C24:E25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showGridLines="0" workbookViewId="0">
      <selection activeCell="A23" sqref="A23"/>
    </sheetView>
  </sheetViews>
  <sheetFormatPr defaultRowHeight="15" x14ac:dyDescent="0.25"/>
  <cols>
    <col min="2" max="2" width="38.7109375" customWidth="1"/>
    <col min="7" max="7" width="4.28515625" customWidth="1"/>
    <col min="9" max="9" width="31.7109375" customWidth="1"/>
  </cols>
  <sheetData>
    <row r="2" spans="1:9" x14ac:dyDescent="0.25">
      <c r="A2" s="371" t="s">
        <v>239</v>
      </c>
      <c r="B2" s="372"/>
      <c r="C2" s="372"/>
      <c r="D2" s="372"/>
      <c r="E2" s="385"/>
      <c r="F2" s="386"/>
      <c r="G2" s="385" t="s">
        <v>240</v>
      </c>
      <c r="H2" s="391"/>
      <c r="I2" s="386"/>
    </row>
    <row r="3" spans="1:9" x14ac:dyDescent="0.25">
      <c r="A3" s="396"/>
      <c r="B3" s="397"/>
      <c r="C3" s="397"/>
      <c r="D3" s="397"/>
      <c r="E3" s="387"/>
      <c r="F3" s="388"/>
      <c r="G3" s="389"/>
      <c r="H3" s="392"/>
      <c r="I3" s="390"/>
    </row>
    <row r="4" spans="1:9" x14ac:dyDescent="0.25">
      <c r="A4" s="371" t="s">
        <v>175</v>
      </c>
      <c r="B4" s="372"/>
      <c r="C4" s="372"/>
      <c r="D4" s="372"/>
      <c r="E4" s="387"/>
      <c r="F4" s="388"/>
      <c r="G4" s="385"/>
      <c r="H4" s="391"/>
      <c r="I4" s="386"/>
    </row>
    <row r="5" spans="1:9" x14ac:dyDescent="0.25">
      <c r="A5" s="396"/>
      <c r="B5" s="397"/>
      <c r="C5" s="397"/>
      <c r="D5" s="397"/>
      <c r="E5" s="387"/>
      <c r="F5" s="388"/>
      <c r="G5" s="387" t="s">
        <v>22</v>
      </c>
      <c r="H5" s="400"/>
      <c r="I5" s="388"/>
    </row>
    <row r="6" spans="1:9" x14ac:dyDescent="0.25">
      <c r="A6" s="441" t="s">
        <v>23</v>
      </c>
      <c r="B6" s="442"/>
      <c r="C6" s="442"/>
      <c r="D6" s="442"/>
      <c r="E6" s="387"/>
      <c r="F6" s="388"/>
      <c r="G6" s="401"/>
      <c r="H6" s="402"/>
      <c r="I6" s="403"/>
    </row>
    <row r="7" spans="1:9" x14ac:dyDescent="0.25">
      <c r="A7" s="398" t="s">
        <v>24</v>
      </c>
      <c r="B7" s="399"/>
      <c r="C7" s="399"/>
      <c r="D7" s="399"/>
      <c r="E7" s="387"/>
      <c r="F7" s="388"/>
      <c r="G7" s="401"/>
      <c r="H7" s="402"/>
      <c r="I7" s="403"/>
    </row>
    <row r="8" spans="1:9" x14ac:dyDescent="0.25">
      <c r="A8" s="398"/>
      <c r="B8" s="399"/>
      <c r="C8" s="399"/>
      <c r="D8" s="399"/>
      <c r="E8" s="387"/>
      <c r="F8" s="388"/>
      <c r="G8" s="401"/>
      <c r="H8" s="402"/>
      <c r="I8" s="403"/>
    </row>
    <row r="9" spans="1:9" x14ac:dyDescent="0.25">
      <c r="A9" s="398" t="s">
        <v>177</v>
      </c>
      <c r="B9" s="399"/>
      <c r="C9" s="399"/>
      <c r="D9" s="399"/>
      <c r="E9" s="387"/>
      <c r="F9" s="388"/>
      <c r="G9" s="401"/>
      <c r="H9" s="402"/>
      <c r="I9" s="403"/>
    </row>
    <row r="10" spans="1:9" x14ac:dyDescent="0.25">
      <c r="A10" s="371" t="s">
        <v>25</v>
      </c>
      <c r="B10" s="372"/>
      <c r="C10" s="372"/>
      <c r="D10" s="372"/>
      <c r="E10" s="372"/>
      <c r="F10" s="372"/>
      <c r="G10" s="372"/>
      <c r="H10" s="372"/>
      <c r="I10" s="373"/>
    </row>
    <row r="11" spans="1:9" x14ac:dyDescent="0.25">
      <c r="A11" s="367" t="s">
        <v>26</v>
      </c>
      <c r="B11" s="368"/>
      <c r="C11" s="368"/>
      <c r="D11" s="368"/>
      <c r="E11" s="368"/>
      <c r="F11" s="368"/>
      <c r="G11" s="368"/>
      <c r="H11" s="368"/>
      <c r="I11" s="369"/>
    </row>
    <row r="12" spans="1:9" x14ac:dyDescent="0.25">
      <c r="A12" s="367" t="s">
        <v>27</v>
      </c>
      <c r="B12" s="368"/>
      <c r="C12" s="368"/>
      <c r="D12" s="368"/>
      <c r="E12" s="368"/>
      <c r="F12" s="368"/>
      <c r="G12" s="368"/>
      <c r="H12" s="368"/>
      <c r="I12" s="369"/>
    </row>
    <row r="13" spans="1:9" x14ac:dyDescent="0.25">
      <c r="A13" s="376" t="s">
        <v>28</v>
      </c>
      <c r="B13" s="377"/>
      <c r="C13" s="377"/>
      <c r="D13" s="377"/>
      <c r="E13" s="377"/>
      <c r="F13" s="377"/>
      <c r="G13" s="377"/>
      <c r="H13" s="377"/>
      <c r="I13" s="378"/>
    </row>
    <row r="14" spans="1:9" ht="15" customHeight="1" x14ac:dyDescent="0.25">
      <c r="A14" s="379" t="s">
        <v>29</v>
      </c>
      <c r="B14" s="379" t="s">
        <v>30</v>
      </c>
      <c r="C14" s="361" t="s">
        <v>558</v>
      </c>
      <c r="D14" s="362"/>
      <c r="E14" s="363"/>
      <c r="F14" s="361" t="s">
        <v>172</v>
      </c>
      <c r="G14" s="362"/>
      <c r="H14" s="363"/>
      <c r="I14" s="379" t="s">
        <v>31</v>
      </c>
    </row>
    <row r="15" spans="1:9" x14ac:dyDescent="0.25">
      <c r="A15" s="379"/>
      <c r="B15" s="379"/>
      <c r="C15" s="364"/>
      <c r="D15" s="365"/>
      <c r="E15" s="366"/>
      <c r="F15" s="364"/>
      <c r="G15" s="365"/>
      <c r="H15" s="366"/>
      <c r="I15" s="379"/>
    </row>
    <row r="16" spans="1:9" x14ac:dyDescent="0.25">
      <c r="A16" s="374" t="s">
        <v>7</v>
      </c>
      <c r="B16" s="374"/>
      <c r="C16" s="374"/>
      <c r="D16" s="374"/>
      <c r="E16" s="374"/>
      <c r="F16" s="374"/>
      <c r="G16" s="374"/>
      <c r="H16" s="374"/>
      <c r="I16" s="374"/>
    </row>
    <row r="17" spans="1:9" x14ac:dyDescent="0.25">
      <c r="A17" s="375"/>
      <c r="B17" s="375"/>
      <c r="C17" s="381"/>
      <c r="D17" s="382"/>
      <c r="E17" s="383"/>
      <c r="F17" s="438" t="s">
        <v>174</v>
      </c>
      <c r="G17" s="438"/>
      <c r="H17" s="75" t="s">
        <v>173</v>
      </c>
      <c r="I17" s="71"/>
    </row>
    <row r="18" spans="1:9" ht="63.75" x14ac:dyDescent="0.25">
      <c r="A18" s="278">
        <v>1.1000000000000001</v>
      </c>
      <c r="B18" s="52" t="s">
        <v>396</v>
      </c>
      <c r="C18" s="356"/>
      <c r="D18" s="357"/>
      <c r="E18" s="358"/>
      <c r="F18" s="355"/>
      <c r="G18" s="355"/>
      <c r="H18" s="73"/>
      <c r="I18" s="73"/>
    </row>
    <row r="19" spans="1:9" ht="38.25" x14ac:dyDescent="0.25">
      <c r="A19" s="278">
        <v>1.2</v>
      </c>
      <c r="B19" s="52" t="s">
        <v>392</v>
      </c>
      <c r="C19" s="356"/>
      <c r="D19" s="357"/>
      <c r="E19" s="358"/>
      <c r="F19" s="355"/>
      <c r="G19" s="355"/>
      <c r="H19" s="73"/>
      <c r="I19" s="73"/>
    </row>
    <row r="20" spans="1:9" ht="25.5" x14ac:dyDescent="0.25">
      <c r="A20" s="278">
        <v>1.3</v>
      </c>
      <c r="B20" s="52" t="s">
        <v>393</v>
      </c>
      <c r="C20" s="356"/>
      <c r="D20" s="357"/>
      <c r="E20" s="358"/>
      <c r="F20" s="355"/>
      <c r="G20" s="355"/>
      <c r="H20" s="73"/>
      <c r="I20" s="73"/>
    </row>
    <row r="21" spans="1:9" ht="25.5" x14ac:dyDescent="0.25">
      <c r="A21" s="278">
        <v>1.4</v>
      </c>
      <c r="B21" s="52" t="s">
        <v>394</v>
      </c>
      <c r="C21" s="356"/>
      <c r="D21" s="357"/>
      <c r="E21" s="358"/>
      <c r="F21" s="355"/>
      <c r="G21" s="355"/>
      <c r="H21" s="73"/>
      <c r="I21" s="73"/>
    </row>
    <row r="22" spans="1:9" x14ac:dyDescent="0.25">
      <c r="A22" s="458" t="s">
        <v>246</v>
      </c>
      <c r="B22" s="458"/>
      <c r="C22" s="458"/>
      <c r="D22" s="458"/>
      <c r="E22" s="458"/>
      <c r="F22" s="458"/>
      <c r="G22" s="458"/>
      <c r="H22" s="458"/>
      <c r="I22" s="458"/>
    </row>
    <row r="23" spans="1:9" ht="38.25" x14ac:dyDescent="0.25">
      <c r="A23" s="278" t="s">
        <v>247</v>
      </c>
      <c r="B23" s="42" t="s">
        <v>395</v>
      </c>
      <c r="C23" s="356"/>
      <c r="D23" s="357"/>
      <c r="E23" s="358"/>
      <c r="F23" s="355"/>
      <c r="G23" s="355"/>
      <c r="H23" s="73"/>
      <c r="I23" s="73"/>
    </row>
    <row r="24" spans="1:9" x14ac:dyDescent="0.25">
      <c r="A24" s="354"/>
      <c r="B24" s="354"/>
      <c r="C24" s="354"/>
      <c r="D24" s="354"/>
      <c r="E24" s="354"/>
      <c r="F24" s="354"/>
      <c r="G24" s="354"/>
      <c r="H24" s="354"/>
      <c r="I24" s="354"/>
    </row>
  </sheetData>
  <mergeCells count="39">
    <mergeCell ref="F19:G19"/>
    <mergeCell ref="F20:G20"/>
    <mergeCell ref="A24:I24"/>
    <mergeCell ref="F21:G21"/>
    <mergeCell ref="A22:I22"/>
    <mergeCell ref="F23:G23"/>
    <mergeCell ref="C19:E19"/>
    <mergeCell ref="C20:E20"/>
    <mergeCell ref="C21:E21"/>
    <mergeCell ref="C23:E23"/>
    <mergeCell ref="A16:I16"/>
    <mergeCell ref="A17:B17"/>
    <mergeCell ref="F17:G17"/>
    <mergeCell ref="F18:G18"/>
    <mergeCell ref="C18:E18"/>
    <mergeCell ref="C17:E17"/>
    <mergeCell ref="G2:I3"/>
    <mergeCell ref="A4:D5"/>
    <mergeCell ref="G4:I4"/>
    <mergeCell ref="G5:I5"/>
    <mergeCell ref="G6:I6"/>
    <mergeCell ref="A2:D3"/>
    <mergeCell ref="E2:F9"/>
    <mergeCell ref="G7:I7"/>
    <mergeCell ref="G8:I8"/>
    <mergeCell ref="G9:I9"/>
    <mergeCell ref="A6:D6"/>
    <mergeCell ref="A7:D7"/>
    <mergeCell ref="A8:D8"/>
    <mergeCell ref="A9:D9"/>
    <mergeCell ref="A10:I10"/>
    <mergeCell ref="A11:I11"/>
    <mergeCell ref="A12:I12"/>
    <mergeCell ref="A13:I13"/>
    <mergeCell ref="A14:A15"/>
    <mergeCell ref="B14:B15"/>
    <mergeCell ref="I14:I15"/>
    <mergeCell ref="F14:H15"/>
    <mergeCell ref="C14:E1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C18:E21 C23:E23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4"/>
  <sheetViews>
    <sheetView workbookViewId="0">
      <selection activeCell="A2" sqref="A2"/>
    </sheetView>
  </sheetViews>
  <sheetFormatPr defaultRowHeight="15" x14ac:dyDescent="0.25"/>
  <cols>
    <col min="1" max="1" width="104.42578125" style="180" customWidth="1"/>
  </cols>
  <sheetData>
    <row r="1" spans="1:2" x14ac:dyDescent="0.25">
      <c r="A1" s="177" t="s">
        <v>210</v>
      </c>
      <c r="B1" t="s">
        <v>571</v>
      </c>
    </row>
    <row r="2" spans="1:2" x14ac:dyDescent="0.25">
      <c r="A2" s="177" t="s">
        <v>442</v>
      </c>
      <c r="B2" t="s">
        <v>611</v>
      </c>
    </row>
    <row r="3" spans="1:2" x14ac:dyDescent="0.25">
      <c r="A3" s="179" t="s">
        <v>586</v>
      </c>
      <c r="B3" s="1" t="s">
        <v>569</v>
      </c>
    </row>
    <row r="4" spans="1:2" x14ac:dyDescent="0.25">
      <c r="A4" s="177" t="s">
        <v>203</v>
      </c>
      <c r="B4" s="1" t="s">
        <v>611</v>
      </c>
    </row>
    <row r="5" spans="1:2" x14ac:dyDescent="0.25">
      <c r="A5" s="177" t="s">
        <v>36</v>
      </c>
      <c r="B5" s="1" t="s">
        <v>569</v>
      </c>
    </row>
    <row r="6" spans="1:2" x14ac:dyDescent="0.25">
      <c r="A6" s="178" t="s">
        <v>127</v>
      </c>
      <c r="B6" s="1" t="s">
        <v>569</v>
      </c>
    </row>
    <row r="7" spans="1:2" x14ac:dyDescent="0.25">
      <c r="A7" s="178" t="s">
        <v>61</v>
      </c>
      <c r="B7" s="1" t="s">
        <v>571</v>
      </c>
    </row>
    <row r="8" spans="1:2" x14ac:dyDescent="0.25">
      <c r="A8" s="177" t="s">
        <v>596</v>
      </c>
      <c r="B8" s="1" t="s">
        <v>611</v>
      </c>
    </row>
    <row r="9" spans="1:2" x14ac:dyDescent="0.25">
      <c r="A9" s="178" t="s">
        <v>139</v>
      </c>
      <c r="B9" s="1" t="s">
        <v>569</v>
      </c>
    </row>
    <row r="10" spans="1:2" x14ac:dyDescent="0.25">
      <c r="A10" s="178" t="s">
        <v>70</v>
      </c>
      <c r="B10" s="1" t="s">
        <v>571</v>
      </c>
    </row>
    <row r="11" spans="1:2" x14ac:dyDescent="0.25">
      <c r="A11" s="178" t="s">
        <v>71</v>
      </c>
      <c r="B11" s="1" t="s">
        <v>571</v>
      </c>
    </row>
    <row r="12" spans="1:2" x14ac:dyDescent="0.25">
      <c r="A12" s="178" t="s">
        <v>99</v>
      </c>
      <c r="B12" s="1" t="s">
        <v>571</v>
      </c>
    </row>
    <row r="13" spans="1:2" x14ac:dyDescent="0.25">
      <c r="A13" s="178" t="s">
        <v>51</v>
      </c>
      <c r="B13" s="1" t="s">
        <v>571</v>
      </c>
    </row>
    <row r="14" spans="1:2" x14ac:dyDescent="0.25">
      <c r="A14" s="178" t="s">
        <v>123</v>
      </c>
      <c r="B14" s="1" t="s">
        <v>611</v>
      </c>
    </row>
    <row r="15" spans="1:2" x14ac:dyDescent="0.25">
      <c r="A15" s="178" t="s">
        <v>55</v>
      </c>
      <c r="B15" s="1" t="s">
        <v>571</v>
      </c>
    </row>
    <row r="16" spans="1:2" x14ac:dyDescent="0.25">
      <c r="A16" s="178" t="s">
        <v>64</v>
      </c>
      <c r="B16" s="1" t="s">
        <v>571</v>
      </c>
    </row>
    <row r="17" spans="1:2" x14ac:dyDescent="0.25">
      <c r="A17" s="178" t="s">
        <v>91</v>
      </c>
      <c r="B17" s="1" t="s">
        <v>571</v>
      </c>
    </row>
    <row r="18" spans="1:2" x14ac:dyDescent="0.25">
      <c r="A18" s="178" t="s">
        <v>97</v>
      </c>
      <c r="B18" s="1" t="s">
        <v>571</v>
      </c>
    </row>
    <row r="19" spans="1:2" x14ac:dyDescent="0.25">
      <c r="A19" s="178" t="s">
        <v>103</v>
      </c>
      <c r="B19" s="1" t="s">
        <v>571</v>
      </c>
    </row>
    <row r="20" spans="1:2" x14ac:dyDescent="0.25">
      <c r="A20" s="178" t="s">
        <v>96</v>
      </c>
      <c r="B20" s="1" t="s">
        <v>571</v>
      </c>
    </row>
    <row r="21" spans="1:2" x14ac:dyDescent="0.25">
      <c r="A21" s="178" t="s">
        <v>69</v>
      </c>
      <c r="B21" s="1" t="s">
        <v>571</v>
      </c>
    </row>
    <row r="22" spans="1:2" x14ac:dyDescent="0.25">
      <c r="A22" s="177" t="s">
        <v>573</v>
      </c>
      <c r="B22" s="1" t="s">
        <v>569</v>
      </c>
    </row>
    <row r="23" spans="1:2" x14ac:dyDescent="0.25">
      <c r="A23" s="178" t="s">
        <v>585</v>
      </c>
      <c r="B23" s="1" t="s">
        <v>569</v>
      </c>
    </row>
    <row r="24" spans="1:2" ht="25.5" x14ac:dyDescent="0.25">
      <c r="A24" s="178" t="s">
        <v>41</v>
      </c>
      <c r="B24" s="1" t="s">
        <v>569</v>
      </c>
    </row>
    <row r="25" spans="1:2" x14ac:dyDescent="0.25">
      <c r="A25" s="178" t="s">
        <v>58</v>
      </c>
      <c r="B25" s="1" t="s">
        <v>571</v>
      </c>
    </row>
    <row r="26" spans="1:2" x14ac:dyDescent="0.25">
      <c r="A26" s="177" t="s">
        <v>590</v>
      </c>
      <c r="B26" s="1" t="s">
        <v>569</v>
      </c>
    </row>
    <row r="27" spans="1:2" x14ac:dyDescent="0.25">
      <c r="A27" s="178" t="s">
        <v>591</v>
      </c>
      <c r="B27" s="1" t="s">
        <v>569</v>
      </c>
    </row>
    <row r="28" spans="1:2" x14ac:dyDescent="0.25">
      <c r="A28" s="178" t="s">
        <v>131</v>
      </c>
      <c r="B28" s="1" t="s">
        <v>569</v>
      </c>
    </row>
    <row r="29" spans="1:2" x14ac:dyDescent="0.25">
      <c r="A29" s="178" t="s">
        <v>135</v>
      </c>
      <c r="B29" s="1" t="s">
        <v>569</v>
      </c>
    </row>
    <row r="30" spans="1:2" x14ac:dyDescent="0.25">
      <c r="A30" s="177" t="s">
        <v>35</v>
      </c>
      <c r="B30" s="1" t="s">
        <v>569</v>
      </c>
    </row>
    <row r="31" spans="1:2" x14ac:dyDescent="0.25">
      <c r="A31" s="178" t="s">
        <v>60</v>
      </c>
      <c r="B31" s="1" t="s">
        <v>571</v>
      </c>
    </row>
    <row r="32" spans="1:2" x14ac:dyDescent="0.25">
      <c r="A32" s="178" t="s">
        <v>124</v>
      </c>
      <c r="B32" s="1" t="s">
        <v>611</v>
      </c>
    </row>
    <row r="33" spans="1:2" x14ac:dyDescent="0.25">
      <c r="A33" s="178" t="s">
        <v>54</v>
      </c>
      <c r="B33" s="1" t="s">
        <v>571</v>
      </c>
    </row>
    <row r="34" spans="1:2" x14ac:dyDescent="0.25">
      <c r="A34" s="177" t="s">
        <v>600</v>
      </c>
      <c r="B34" s="1" t="s">
        <v>569</v>
      </c>
    </row>
    <row r="35" spans="1:2" x14ac:dyDescent="0.25">
      <c r="A35" s="178" t="s">
        <v>610</v>
      </c>
      <c r="B35" s="1" t="s">
        <v>569</v>
      </c>
    </row>
    <row r="36" spans="1:2" x14ac:dyDescent="0.25">
      <c r="A36" s="177" t="s">
        <v>79</v>
      </c>
      <c r="B36" s="1" t="s">
        <v>569</v>
      </c>
    </row>
    <row r="37" spans="1:2" x14ac:dyDescent="0.25">
      <c r="A37" s="177" t="s">
        <v>441</v>
      </c>
      <c r="B37" s="1" t="s">
        <v>571</v>
      </c>
    </row>
    <row r="38" spans="1:2" x14ac:dyDescent="0.25">
      <c r="A38" s="178" t="s">
        <v>86</v>
      </c>
      <c r="B38" s="1" t="s">
        <v>571</v>
      </c>
    </row>
    <row r="39" spans="1:2" x14ac:dyDescent="0.25">
      <c r="A39" s="178" t="s">
        <v>72</v>
      </c>
      <c r="B39" s="1" t="s">
        <v>571</v>
      </c>
    </row>
    <row r="40" spans="1:2" x14ac:dyDescent="0.25">
      <c r="A40" s="178" t="s">
        <v>583</v>
      </c>
      <c r="B40" s="1" t="s">
        <v>569</v>
      </c>
    </row>
    <row r="41" spans="1:2" x14ac:dyDescent="0.25">
      <c r="A41" s="178" t="s">
        <v>44</v>
      </c>
      <c r="B41" s="1" t="s">
        <v>569</v>
      </c>
    </row>
    <row r="42" spans="1:2" x14ac:dyDescent="0.25">
      <c r="A42" s="177" t="s">
        <v>34</v>
      </c>
      <c r="B42" s="1" t="s">
        <v>569</v>
      </c>
    </row>
    <row r="43" spans="1:2" x14ac:dyDescent="0.25">
      <c r="A43" s="178" t="s">
        <v>133</v>
      </c>
      <c r="B43" s="1" t="s">
        <v>569</v>
      </c>
    </row>
    <row r="44" spans="1:2" x14ac:dyDescent="0.25">
      <c r="A44" s="178" t="s">
        <v>117</v>
      </c>
      <c r="B44" s="1" t="s">
        <v>611</v>
      </c>
    </row>
    <row r="45" spans="1:2" x14ac:dyDescent="0.25">
      <c r="A45" s="178" t="s">
        <v>48</v>
      </c>
      <c r="B45" s="1" t="s">
        <v>611</v>
      </c>
    </row>
    <row r="46" spans="1:2" x14ac:dyDescent="0.25">
      <c r="A46" s="178" t="s">
        <v>118</v>
      </c>
      <c r="B46" s="1" t="s">
        <v>611</v>
      </c>
    </row>
    <row r="47" spans="1:2" x14ac:dyDescent="0.25">
      <c r="A47" s="178" t="s">
        <v>120</v>
      </c>
      <c r="B47" s="1" t="s">
        <v>611</v>
      </c>
    </row>
    <row r="48" spans="1:2" x14ac:dyDescent="0.25">
      <c r="A48" s="178" t="s">
        <v>339</v>
      </c>
      <c r="B48" s="1" t="s">
        <v>571</v>
      </c>
    </row>
    <row r="49" spans="1:2" x14ac:dyDescent="0.25">
      <c r="A49" s="178" t="s">
        <v>66</v>
      </c>
      <c r="B49" s="1" t="s">
        <v>571</v>
      </c>
    </row>
    <row r="50" spans="1:2" x14ac:dyDescent="0.25">
      <c r="A50" s="178" t="s">
        <v>595</v>
      </c>
      <c r="B50" s="1" t="s">
        <v>611</v>
      </c>
    </row>
    <row r="51" spans="1:2" x14ac:dyDescent="0.25">
      <c r="A51" s="178" t="s">
        <v>100</v>
      </c>
      <c r="B51" s="1" t="s">
        <v>571</v>
      </c>
    </row>
    <row r="52" spans="1:2" x14ac:dyDescent="0.25">
      <c r="A52" s="178" t="s">
        <v>599</v>
      </c>
      <c r="B52" s="1" t="s">
        <v>571</v>
      </c>
    </row>
    <row r="53" spans="1:2" x14ac:dyDescent="0.25">
      <c r="A53" s="178" t="s">
        <v>578</v>
      </c>
      <c r="B53" s="1" t="s">
        <v>569</v>
      </c>
    </row>
    <row r="54" spans="1:2" x14ac:dyDescent="0.25">
      <c r="A54" s="178" t="s">
        <v>42</v>
      </c>
      <c r="B54" s="1" t="s">
        <v>569</v>
      </c>
    </row>
    <row r="55" spans="1:2" x14ac:dyDescent="0.25">
      <c r="A55" s="178" t="s">
        <v>107</v>
      </c>
      <c r="B55" s="1" t="s">
        <v>571</v>
      </c>
    </row>
    <row r="56" spans="1:2" x14ac:dyDescent="0.25">
      <c r="A56" s="178" t="s">
        <v>108</v>
      </c>
      <c r="B56" s="1" t="s">
        <v>571</v>
      </c>
    </row>
    <row r="57" spans="1:2" x14ac:dyDescent="0.25">
      <c r="A57" s="177" t="s">
        <v>207</v>
      </c>
      <c r="B57" s="1" t="s">
        <v>611</v>
      </c>
    </row>
    <row r="58" spans="1:2" x14ac:dyDescent="0.25">
      <c r="A58" s="178" t="s">
        <v>56</v>
      </c>
      <c r="B58" s="1" t="s">
        <v>571</v>
      </c>
    </row>
    <row r="59" spans="1:2" x14ac:dyDescent="0.25">
      <c r="A59" s="178" t="s">
        <v>62</v>
      </c>
      <c r="B59" s="1" t="s">
        <v>571</v>
      </c>
    </row>
    <row r="60" spans="1:2" x14ac:dyDescent="0.25">
      <c r="A60" s="179" t="s">
        <v>436</v>
      </c>
      <c r="B60" s="1" t="s">
        <v>569</v>
      </c>
    </row>
    <row r="61" spans="1:2" x14ac:dyDescent="0.25">
      <c r="A61" s="178" t="s">
        <v>593</v>
      </c>
      <c r="B61" s="1" t="s">
        <v>569</v>
      </c>
    </row>
    <row r="62" spans="1:2" x14ac:dyDescent="0.25">
      <c r="A62" s="178" t="s">
        <v>47</v>
      </c>
      <c r="B62" s="1" t="s">
        <v>569</v>
      </c>
    </row>
    <row r="63" spans="1:2" x14ac:dyDescent="0.25">
      <c r="A63" s="178" t="s">
        <v>122</v>
      </c>
      <c r="B63" s="1" t="s">
        <v>611</v>
      </c>
    </row>
    <row r="64" spans="1:2" x14ac:dyDescent="0.25">
      <c r="A64" s="178" t="s">
        <v>130</v>
      </c>
      <c r="B64" s="1" t="s">
        <v>569</v>
      </c>
    </row>
    <row r="65" spans="1:2" s="1" customFormat="1" x14ac:dyDescent="0.25">
      <c r="A65" s="178" t="s">
        <v>598</v>
      </c>
      <c r="B65" s="1" t="s">
        <v>571</v>
      </c>
    </row>
    <row r="66" spans="1:2" s="1" customFormat="1" x14ac:dyDescent="0.25">
      <c r="A66" s="178" t="s">
        <v>581</v>
      </c>
      <c r="B66" s="1" t="s">
        <v>569</v>
      </c>
    </row>
    <row r="67" spans="1:2" s="1" customFormat="1" x14ac:dyDescent="0.25">
      <c r="A67" s="178" t="s">
        <v>609</v>
      </c>
      <c r="B67" s="1" t="s">
        <v>569</v>
      </c>
    </row>
    <row r="68" spans="1:2" s="1" customFormat="1" x14ac:dyDescent="0.25">
      <c r="A68" s="178" t="s">
        <v>602</v>
      </c>
      <c r="B68" s="1" t="s">
        <v>569</v>
      </c>
    </row>
    <row r="69" spans="1:2" s="1" customFormat="1" x14ac:dyDescent="0.25">
      <c r="A69" s="178" t="s">
        <v>580</v>
      </c>
      <c r="B69" s="1" t="s">
        <v>569</v>
      </c>
    </row>
    <row r="70" spans="1:2" x14ac:dyDescent="0.25">
      <c r="A70" s="178" t="s">
        <v>584</v>
      </c>
      <c r="B70" t="s">
        <v>569</v>
      </c>
    </row>
    <row r="71" spans="1:2" ht="25.5" x14ac:dyDescent="0.25">
      <c r="A71" s="178" t="s">
        <v>43</v>
      </c>
      <c r="B71" s="1" t="s">
        <v>569</v>
      </c>
    </row>
    <row r="72" spans="1:2" s="1" customFormat="1" x14ac:dyDescent="0.25">
      <c r="A72" s="177" t="s">
        <v>438</v>
      </c>
      <c r="B72" s="1" t="s">
        <v>571</v>
      </c>
    </row>
    <row r="73" spans="1:2" x14ac:dyDescent="0.25">
      <c r="A73" s="179" t="s">
        <v>437</v>
      </c>
      <c r="B73" s="1" t="s">
        <v>569</v>
      </c>
    </row>
    <row r="74" spans="1:2" x14ac:dyDescent="0.25">
      <c r="A74" s="178" t="s">
        <v>603</v>
      </c>
      <c r="B74" s="1" t="s">
        <v>611</v>
      </c>
    </row>
    <row r="75" spans="1:2" x14ac:dyDescent="0.25">
      <c r="A75" s="178" t="s">
        <v>102</v>
      </c>
      <c r="B75" s="1" t="s">
        <v>571</v>
      </c>
    </row>
    <row r="76" spans="1:2" x14ac:dyDescent="0.25">
      <c r="A76" s="177" t="s">
        <v>607</v>
      </c>
      <c r="B76" s="1" t="s">
        <v>569</v>
      </c>
    </row>
    <row r="77" spans="1:2" x14ac:dyDescent="0.25">
      <c r="A77" s="178" t="s">
        <v>94</v>
      </c>
      <c r="B77" s="1" t="s">
        <v>571</v>
      </c>
    </row>
    <row r="78" spans="1:2" x14ac:dyDescent="0.25">
      <c r="A78" s="178" t="s">
        <v>49</v>
      </c>
      <c r="B78" s="1" t="s">
        <v>611</v>
      </c>
    </row>
    <row r="79" spans="1:2" x14ac:dyDescent="0.25">
      <c r="A79" s="178" t="s">
        <v>114</v>
      </c>
      <c r="B79" s="1" t="s">
        <v>611</v>
      </c>
    </row>
    <row r="80" spans="1:2" x14ac:dyDescent="0.25">
      <c r="A80" s="178" t="s">
        <v>605</v>
      </c>
      <c r="B80" s="1" t="s">
        <v>611</v>
      </c>
    </row>
    <row r="81" spans="1:2" x14ac:dyDescent="0.25">
      <c r="A81" s="177" t="s">
        <v>202</v>
      </c>
      <c r="B81" s="1" t="s">
        <v>569</v>
      </c>
    </row>
    <row r="82" spans="1:2" x14ac:dyDescent="0.25">
      <c r="A82" s="178" t="s">
        <v>126</v>
      </c>
      <c r="B82" s="1" t="s">
        <v>569</v>
      </c>
    </row>
    <row r="83" spans="1:2" x14ac:dyDescent="0.25">
      <c r="A83" s="178" t="s">
        <v>106</v>
      </c>
      <c r="B83" s="1" t="s">
        <v>571</v>
      </c>
    </row>
    <row r="84" spans="1:2" x14ac:dyDescent="0.25">
      <c r="A84" s="177" t="s">
        <v>209</v>
      </c>
      <c r="B84" s="1" t="s">
        <v>571</v>
      </c>
    </row>
    <row r="85" spans="1:2" x14ac:dyDescent="0.25">
      <c r="A85" s="178" t="s">
        <v>46</v>
      </c>
      <c r="B85" s="1" t="s">
        <v>569</v>
      </c>
    </row>
    <row r="86" spans="1:2" x14ac:dyDescent="0.25">
      <c r="A86" s="178" t="s">
        <v>337</v>
      </c>
      <c r="B86" s="1" t="s">
        <v>569</v>
      </c>
    </row>
    <row r="87" spans="1:2" x14ac:dyDescent="0.25">
      <c r="A87" s="178" t="s">
        <v>121</v>
      </c>
      <c r="B87" s="1" t="s">
        <v>611</v>
      </c>
    </row>
    <row r="88" spans="1:2" x14ac:dyDescent="0.25">
      <c r="A88" s="177" t="s">
        <v>206</v>
      </c>
      <c r="B88" s="1" t="s">
        <v>611</v>
      </c>
    </row>
    <row r="89" spans="1:2" x14ac:dyDescent="0.25">
      <c r="A89" s="181" t="s">
        <v>125</v>
      </c>
      <c r="B89" s="1" t="s">
        <v>611</v>
      </c>
    </row>
    <row r="90" spans="1:2" x14ac:dyDescent="0.25">
      <c r="A90" s="178" t="s">
        <v>93</v>
      </c>
      <c r="B90" s="1" t="s">
        <v>571</v>
      </c>
    </row>
    <row r="91" spans="1:2" x14ac:dyDescent="0.25">
      <c r="A91" s="178" t="s">
        <v>75</v>
      </c>
      <c r="B91" s="1" t="s">
        <v>571</v>
      </c>
    </row>
    <row r="92" spans="1:2" x14ac:dyDescent="0.25">
      <c r="A92" s="178" t="s">
        <v>129</v>
      </c>
      <c r="B92" s="1" t="s">
        <v>569</v>
      </c>
    </row>
    <row r="93" spans="1:2" x14ac:dyDescent="0.25">
      <c r="A93" s="178" t="s">
        <v>53</v>
      </c>
      <c r="B93" s="1" t="s">
        <v>571</v>
      </c>
    </row>
    <row r="94" spans="1:2" x14ac:dyDescent="0.25">
      <c r="A94" s="178" t="s">
        <v>335</v>
      </c>
      <c r="B94" s="1" t="s">
        <v>569</v>
      </c>
    </row>
    <row r="95" spans="1:2" x14ac:dyDescent="0.25">
      <c r="A95" s="177" t="s">
        <v>439</v>
      </c>
      <c r="B95" s="1" t="s">
        <v>611</v>
      </c>
    </row>
    <row r="96" spans="1:2" s="1" customFormat="1" x14ac:dyDescent="0.25">
      <c r="A96" s="178" t="s">
        <v>105</v>
      </c>
      <c r="B96" s="1" t="s">
        <v>571</v>
      </c>
    </row>
    <row r="97" spans="1:2" s="1" customFormat="1" x14ac:dyDescent="0.25">
      <c r="A97" s="178" t="s">
        <v>594</v>
      </c>
      <c r="B97" s="1" t="s">
        <v>611</v>
      </c>
    </row>
    <row r="98" spans="1:2" s="1" customFormat="1" x14ac:dyDescent="0.25">
      <c r="A98" s="178" t="s">
        <v>111</v>
      </c>
      <c r="B98" s="1" t="s">
        <v>611</v>
      </c>
    </row>
    <row r="99" spans="1:2" s="1" customFormat="1" x14ac:dyDescent="0.25">
      <c r="A99" s="178" t="s">
        <v>95</v>
      </c>
      <c r="B99" s="1" t="s">
        <v>571</v>
      </c>
    </row>
    <row r="100" spans="1:2" s="1" customFormat="1" x14ac:dyDescent="0.25">
      <c r="A100" s="177" t="s">
        <v>80</v>
      </c>
      <c r="B100" s="1" t="s">
        <v>569</v>
      </c>
    </row>
    <row r="101" spans="1:2" s="1" customFormat="1" x14ac:dyDescent="0.25">
      <c r="A101" s="178" t="s">
        <v>90</v>
      </c>
      <c r="B101" s="1" t="s">
        <v>571</v>
      </c>
    </row>
    <row r="102" spans="1:2" s="1" customFormat="1" x14ac:dyDescent="0.25">
      <c r="A102" s="178" t="s">
        <v>604</v>
      </c>
      <c r="B102" s="1" t="s">
        <v>611</v>
      </c>
    </row>
    <row r="103" spans="1:2" s="1" customFormat="1" x14ac:dyDescent="0.25">
      <c r="A103" s="178" t="s">
        <v>98</v>
      </c>
      <c r="B103" s="1" t="s">
        <v>571</v>
      </c>
    </row>
    <row r="104" spans="1:2" x14ac:dyDescent="0.25">
      <c r="A104" s="178" t="s">
        <v>38</v>
      </c>
      <c r="B104" t="s">
        <v>569</v>
      </c>
    </row>
    <row r="105" spans="1:2" x14ac:dyDescent="0.25">
      <c r="A105" s="178" t="s">
        <v>92</v>
      </c>
      <c r="B105" s="1" t="s">
        <v>571</v>
      </c>
    </row>
    <row r="106" spans="1:2" x14ac:dyDescent="0.25">
      <c r="A106" s="177" t="s">
        <v>576</v>
      </c>
      <c r="B106" s="1" t="s">
        <v>569</v>
      </c>
    </row>
    <row r="107" spans="1:2" x14ac:dyDescent="0.25">
      <c r="A107" s="178" t="s">
        <v>112</v>
      </c>
      <c r="B107" s="1" t="s">
        <v>611</v>
      </c>
    </row>
    <row r="108" spans="1:2" x14ac:dyDescent="0.25">
      <c r="A108" s="177" t="s">
        <v>574</v>
      </c>
      <c r="B108" s="1" t="s">
        <v>569</v>
      </c>
    </row>
    <row r="109" spans="1:2" x14ac:dyDescent="0.25">
      <c r="A109" s="178" t="s">
        <v>81</v>
      </c>
      <c r="B109" s="1" t="s">
        <v>569</v>
      </c>
    </row>
    <row r="110" spans="1:2" x14ac:dyDescent="0.25">
      <c r="A110" s="177" t="s">
        <v>601</v>
      </c>
      <c r="B110" s="1" t="s">
        <v>569</v>
      </c>
    </row>
    <row r="111" spans="1:2" x14ac:dyDescent="0.25">
      <c r="A111" s="178" t="s">
        <v>110</v>
      </c>
      <c r="B111" s="1" t="s">
        <v>611</v>
      </c>
    </row>
    <row r="112" spans="1:2" x14ac:dyDescent="0.25">
      <c r="A112" s="178" t="s">
        <v>136</v>
      </c>
      <c r="B112" s="1" t="s">
        <v>569</v>
      </c>
    </row>
    <row r="113" spans="1:2" x14ac:dyDescent="0.25">
      <c r="A113" s="178" t="s">
        <v>134</v>
      </c>
      <c r="B113" s="1" t="s">
        <v>569</v>
      </c>
    </row>
    <row r="114" spans="1:2" x14ac:dyDescent="0.25">
      <c r="A114" s="178" t="s">
        <v>84</v>
      </c>
      <c r="B114" s="1" t="s">
        <v>569</v>
      </c>
    </row>
    <row r="115" spans="1:2" x14ac:dyDescent="0.25">
      <c r="A115" s="178" t="s">
        <v>39</v>
      </c>
      <c r="B115" s="1" t="s">
        <v>569</v>
      </c>
    </row>
    <row r="116" spans="1:2" x14ac:dyDescent="0.25">
      <c r="A116" s="178" t="s">
        <v>87</v>
      </c>
      <c r="B116" s="1" t="s">
        <v>571</v>
      </c>
    </row>
    <row r="117" spans="1:2" x14ac:dyDescent="0.25">
      <c r="A117" s="178" t="s">
        <v>67</v>
      </c>
      <c r="B117" s="1" t="s">
        <v>571</v>
      </c>
    </row>
    <row r="118" spans="1:2" x14ac:dyDescent="0.25">
      <c r="A118" s="178" t="s">
        <v>128</v>
      </c>
      <c r="B118" s="1" t="s">
        <v>569</v>
      </c>
    </row>
    <row r="119" spans="1:2" x14ac:dyDescent="0.25">
      <c r="A119" s="178" t="s">
        <v>137</v>
      </c>
      <c r="B119" s="1" t="s">
        <v>569</v>
      </c>
    </row>
    <row r="120" spans="1:2" x14ac:dyDescent="0.25">
      <c r="A120" s="178" t="s">
        <v>89</v>
      </c>
      <c r="B120" s="1" t="s">
        <v>571</v>
      </c>
    </row>
    <row r="121" spans="1:2" x14ac:dyDescent="0.25">
      <c r="A121" s="178" t="s">
        <v>588</v>
      </c>
      <c r="B121" s="1" t="s">
        <v>571</v>
      </c>
    </row>
    <row r="122" spans="1:2" x14ac:dyDescent="0.25">
      <c r="A122" s="178" t="s">
        <v>132</v>
      </c>
      <c r="B122" s="1" t="s">
        <v>569</v>
      </c>
    </row>
    <row r="123" spans="1:2" x14ac:dyDescent="0.25">
      <c r="A123" s="177" t="s">
        <v>76</v>
      </c>
      <c r="B123" s="1" t="s">
        <v>569</v>
      </c>
    </row>
    <row r="124" spans="1:2" x14ac:dyDescent="0.25">
      <c r="A124" s="178" t="s">
        <v>119</v>
      </c>
      <c r="B124" s="1" t="s">
        <v>611</v>
      </c>
    </row>
    <row r="125" spans="1:2" x14ac:dyDescent="0.25">
      <c r="A125" s="178" t="s">
        <v>50</v>
      </c>
      <c r="B125" s="1" t="s">
        <v>611</v>
      </c>
    </row>
    <row r="126" spans="1:2" x14ac:dyDescent="0.25">
      <c r="A126" s="178" t="s">
        <v>65</v>
      </c>
      <c r="B126" s="1" t="s">
        <v>571</v>
      </c>
    </row>
    <row r="127" spans="1:2" x14ac:dyDescent="0.25">
      <c r="A127" s="177" t="s">
        <v>204</v>
      </c>
      <c r="B127" s="1" t="s">
        <v>611</v>
      </c>
    </row>
    <row r="128" spans="1:2" x14ac:dyDescent="0.25">
      <c r="A128" s="178" t="s">
        <v>109</v>
      </c>
      <c r="B128" s="1" t="s">
        <v>571</v>
      </c>
    </row>
    <row r="129" spans="1:2" x14ac:dyDescent="0.25">
      <c r="A129" s="178" t="s">
        <v>68</v>
      </c>
      <c r="B129" s="1" t="s">
        <v>571</v>
      </c>
    </row>
    <row r="130" spans="1:2" x14ac:dyDescent="0.25">
      <c r="A130" s="178" t="s">
        <v>85</v>
      </c>
      <c r="B130" s="1" t="s">
        <v>571</v>
      </c>
    </row>
    <row r="131" spans="1:2" x14ac:dyDescent="0.25">
      <c r="A131" s="177" t="s">
        <v>205</v>
      </c>
      <c r="B131" s="1" t="s">
        <v>611</v>
      </c>
    </row>
    <row r="132" spans="1:2" x14ac:dyDescent="0.25">
      <c r="A132" s="178" t="s">
        <v>101</v>
      </c>
      <c r="B132" s="1" t="s">
        <v>571</v>
      </c>
    </row>
    <row r="133" spans="1:2" x14ac:dyDescent="0.25">
      <c r="A133" s="177" t="s">
        <v>208</v>
      </c>
      <c r="B133" s="1" t="s">
        <v>571</v>
      </c>
    </row>
    <row r="134" spans="1:2" x14ac:dyDescent="0.25">
      <c r="A134" s="178" t="s">
        <v>63</v>
      </c>
      <c r="B134" s="1" t="s">
        <v>571</v>
      </c>
    </row>
    <row r="135" spans="1:2" x14ac:dyDescent="0.25">
      <c r="A135" s="178" t="s">
        <v>138</v>
      </c>
      <c r="B135" s="1" t="s">
        <v>569</v>
      </c>
    </row>
    <row r="136" spans="1:2" x14ac:dyDescent="0.25">
      <c r="A136" s="178" t="s">
        <v>104</v>
      </c>
      <c r="B136" s="1" t="s">
        <v>571</v>
      </c>
    </row>
    <row r="137" spans="1:2" ht="25.5" x14ac:dyDescent="0.25">
      <c r="A137" s="178" t="s">
        <v>45</v>
      </c>
      <c r="B137" s="1" t="s">
        <v>569</v>
      </c>
    </row>
    <row r="138" spans="1:2" x14ac:dyDescent="0.25">
      <c r="A138" s="178" t="s">
        <v>52</v>
      </c>
      <c r="B138" s="1" t="s">
        <v>571</v>
      </c>
    </row>
    <row r="139" spans="1:2" x14ac:dyDescent="0.25">
      <c r="A139" s="178" t="s">
        <v>587</v>
      </c>
      <c r="B139" s="1" t="s">
        <v>611</v>
      </c>
    </row>
    <row r="140" spans="1:2" x14ac:dyDescent="0.25">
      <c r="A140" s="177" t="s">
        <v>589</v>
      </c>
      <c r="B140" s="1" t="s">
        <v>569</v>
      </c>
    </row>
    <row r="141" spans="1:2" x14ac:dyDescent="0.25">
      <c r="A141" s="178" t="s">
        <v>57</v>
      </c>
      <c r="B141" s="1" t="s">
        <v>571</v>
      </c>
    </row>
    <row r="142" spans="1:2" x14ac:dyDescent="0.25">
      <c r="A142" s="178" t="s">
        <v>338</v>
      </c>
      <c r="B142" s="1" t="s">
        <v>569</v>
      </c>
    </row>
    <row r="143" spans="1:2" x14ac:dyDescent="0.25">
      <c r="A143" s="178" t="s">
        <v>116</v>
      </c>
      <c r="B143" s="1" t="s">
        <v>611</v>
      </c>
    </row>
    <row r="144" spans="1:2" x14ac:dyDescent="0.25">
      <c r="A144" s="178" t="s">
        <v>83</v>
      </c>
      <c r="B144" s="1" t="s">
        <v>569</v>
      </c>
    </row>
    <row r="145" spans="1:2" x14ac:dyDescent="0.25">
      <c r="A145" s="178" t="s">
        <v>82</v>
      </c>
      <c r="B145" s="1" t="s">
        <v>569</v>
      </c>
    </row>
    <row r="146" spans="1:2" x14ac:dyDescent="0.25">
      <c r="A146" s="178" t="s">
        <v>40</v>
      </c>
      <c r="B146" s="1" t="s">
        <v>569</v>
      </c>
    </row>
    <row r="147" spans="1:2" x14ac:dyDescent="0.25">
      <c r="A147" s="178" t="s">
        <v>577</v>
      </c>
      <c r="B147" s="1" t="s">
        <v>569</v>
      </c>
    </row>
    <row r="148" spans="1:2" x14ac:dyDescent="0.25">
      <c r="A148" s="178" t="s">
        <v>59</v>
      </c>
      <c r="B148" s="1" t="s">
        <v>571</v>
      </c>
    </row>
    <row r="149" spans="1:2" x14ac:dyDescent="0.25">
      <c r="A149" s="177" t="s">
        <v>575</v>
      </c>
      <c r="B149" s="1" t="s">
        <v>569</v>
      </c>
    </row>
    <row r="150" spans="1:2" x14ac:dyDescent="0.25">
      <c r="A150" s="179" t="s">
        <v>606</v>
      </c>
      <c r="B150" s="1" t="s">
        <v>571</v>
      </c>
    </row>
    <row r="151" spans="1:2" x14ac:dyDescent="0.25">
      <c r="A151" s="177" t="s">
        <v>546</v>
      </c>
      <c r="B151" s="1" t="s">
        <v>611</v>
      </c>
    </row>
    <row r="152" spans="1:2" x14ac:dyDescent="0.25">
      <c r="A152" s="177" t="s">
        <v>572</v>
      </c>
      <c r="B152" s="1" t="s">
        <v>569</v>
      </c>
    </row>
    <row r="153" spans="1:2" x14ac:dyDescent="0.25">
      <c r="A153" s="178" t="s">
        <v>88</v>
      </c>
      <c r="B153" s="1" t="s">
        <v>571</v>
      </c>
    </row>
    <row r="154" spans="1:2" x14ac:dyDescent="0.25">
      <c r="A154" s="178" t="s">
        <v>582</v>
      </c>
      <c r="B154" s="1" t="s">
        <v>569</v>
      </c>
    </row>
    <row r="155" spans="1:2" x14ac:dyDescent="0.25">
      <c r="A155" s="178" t="s">
        <v>73</v>
      </c>
      <c r="B155" s="1" t="s">
        <v>571</v>
      </c>
    </row>
    <row r="156" spans="1:2" x14ac:dyDescent="0.25">
      <c r="A156" s="178" t="s">
        <v>37</v>
      </c>
      <c r="B156" s="1" t="s">
        <v>569</v>
      </c>
    </row>
    <row r="157" spans="1:2" x14ac:dyDescent="0.25">
      <c r="A157" s="178" t="s">
        <v>113</v>
      </c>
      <c r="B157" s="1" t="s">
        <v>611</v>
      </c>
    </row>
    <row r="158" spans="1:2" x14ac:dyDescent="0.25">
      <c r="A158" s="179" t="s">
        <v>440</v>
      </c>
      <c r="B158" s="1" t="s">
        <v>569</v>
      </c>
    </row>
    <row r="159" spans="1:2" x14ac:dyDescent="0.25">
      <c r="A159" s="178" t="s">
        <v>140</v>
      </c>
      <c r="B159" s="1" t="s">
        <v>569</v>
      </c>
    </row>
    <row r="160" spans="1:2" x14ac:dyDescent="0.25">
      <c r="A160" s="178" t="s">
        <v>597</v>
      </c>
      <c r="B160" s="1" t="s">
        <v>571</v>
      </c>
    </row>
    <row r="161" spans="1:2" x14ac:dyDescent="0.25">
      <c r="A161" s="178" t="s">
        <v>74</v>
      </c>
      <c r="B161" s="1" t="s">
        <v>571</v>
      </c>
    </row>
    <row r="162" spans="1:2" x14ac:dyDescent="0.25">
      <c r="A162" s="178" t="s">
        <v>115</v>
      </c>
      <c r="B162" s="1" t="s">
        <v>611</v>
      </c>
    </row>
    <row r="163" spans="1:2" x14ac:dyDescent="0.25">
      <c r="A163" s="178" t="s">
        <v>141</v>
      </c>
      <c r="B163" s="1" t="s">
        <v>569</v>
      </c>
    </row>
    <row r="164" spans="1:2" x14ac:dyDescent="0.25">
      <c r="A164" s="177" t="s">
        <v>608</v>
      </c>
      <c r="B164" t="s">
        <v>569</v>
      </c>
    </row>
  </sheetData>
  <sortState ref="A1:B164">
    <sortCondition ref="A1"/>
  </sortState>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4"/>
  <sheetViews>
    <sheetView topLeftCell="A146" workbookViewId="0">
      <selection activeCell="B1" sqref="B1:B1048576"/>
    </sheetView>
  </sheetViews>
  <sheetFormatPr defaultRowHeight="15" x14ac:dyDescent="0.25"/>
  <cols>
    <col min="1" max="1" width="76.42578125" style="180" customWidth="1"/>
  </cols>
  <sheetData>
    <row r="1" spans="1:2" x14ac:dyDescent="0.25">
      <c r="A1" s="177" t="s">
        <v>210</v>
      </c>
      <c r="B1" t="s">
        <v>571</v>
      </c>
    </row>
    <row r="2" spans="1:2" x14ac:dyDescent="0.25">
      <c r="A2" s="177" t="s">
        <v>442</v>
      </c>
      <c r="B2" t="s">
        <v>611</v>
      </c>
    </row>
    <row r="3" spans="1:2" x14ac:dyDescent="0.25">
      <c r="A3" s="179" t="s">
        <v>586</v>
      </c>
      <c r="B3" t="s">
        <v>569</v>
      </c>
    </row>
    <row r="4" spans="1:2" x14ac:dyDescent="0.25">
      <c r="A4" s="177" t="s">
        <v>203</v>
      </c>
      <c r="B4" t="s">
        <v>611</v>
      </c>
    </row>
    <row r="5" spans="1:2" x14ac:dyDescent="0.25">
      <c r="A5" s="177" t="s">
        <v>36</v>
      </c>
      <c r="B5" t="s">
        <v>569</v>
      </c>
    </row>
    <row r="6" spans="1:2" x14ac:dyDescent="0.25">
      <c r="A6" s="177" t="s">
        <v>127</v>
      </c>
      <c r="B6" t="s">
        <v>611</v>
      </c>
    </row>
    <row r="7" spans="1:2" x14ac:dyDescent="0.25">
      <c r="A7" s="177" t="s">
        <v>61</v>
      </c>
      <c r="B7" t="s">
        <v>569</v>
      </c>
    </row>
    <row r="8" spans="1:2" x14ac:dyDescent="0.25">
      <c r="A8" s="177" t="s">
        <v>596</v>
      </c>
      <c r="B8" t="s">
        <v>611</v>
      </c>
    </row>
    <row r="9" spans="1:2" x14ac:dyDescent="0.25">
      <c r="A9" s="177" t="s">
        <v>139</v>
      </c>
      <c r="B9" t="s">
        <v>569</v>
      </c>
    </row>
    <row r="10" spans="1:2" x14ac:dyDescent="0.25">
      <c r="A10" s="177" t="s">
        <v>70</v>
      </c>
      <c r="B10" t="s">
        <v>571</v>
      </c>
    </row>
    <row r="11" spans="1:2" x14ac:dyDescent="0.25">
      <c r="A11" s="177" t="s">
        <v>71</v>
      </c>
      <c r="B11" t="s">
        <v>611</v>
      </c>
    </row>
    <row r="12" spans="1:2" x14ac:dyDescent="0.25">
      <c r="A12" s="177" t="s">
        <v>99</v>
      </c>
      <c r="B12" t="s">
        <v>571</v>
      </c>
    </row>
    <row r="13" spans="1:2" x14ac:dyDescent="0.25">
      <c r="A13" s="177" t="s">
        <v>51</v>
      </c>
      <c r="B13" t="s">
        <v>571</v>
      </c>
    </row>
    <row r="14" spans="1:2" x14ac:dyDescent="0.25">
      <c r="A14" s="177" t="s">
        <v>123</v>
      </c>
      <c r="B14" t="s">
        <v>571</v>
      </c>
    </row>
    <row r="15" spans="1:2" x14ac:dyDescent="0.25">
      <c r="A15" s="177" t="s">
        <v>55</v>
      </c>
      <c r="B15" t="s">
        <v>571</v>
      </c>
    </row>
    <row r="16" spans="1:2" x14ac:dyDescent="0.25">
      <c r="A16" s="177" t="s">
        <v>64</v>
      </c>
      <c r="B16" t="s">
        <v>571</v>
      </c>
    </row>
    <row r="17" spans="1:2" x14ac:dyDescent="0.25">
      <c r="A17" s="177" t="s">
        <v>91</v>
      </c>
      <c r="B17" t="s">
        <v>611</v>
      </c>
    </row>
    <row r="18" spans="1:2" x14ac:dyDescent="0.25">
      <c r="A18" s="177" t="s">
        <v>97</v>
      </c>
      <c r="B18" t="s">
        <v>611</v>
      </c>
    </row>
    <row r="19" spans="1:2" x14ac:dyDescent="0.25">
      <c r="A19" s="177" t="s">
        <v>103</v>
      </c>
      <c r="B19" t="s">
        <v>611</v>
      </c>
    </row>
    <row r="20" spans="1:2" x14ac:dyDescent="0.25">
      <c r="A20" s="177" t="s">
        <v>96</v>
      </c>
      <c r="B20" t="s">
        <v>571</v>
      </c>
    </row>
    <row r="21" spans="1:2" x14ac:dyDescent="0.25">
      <c r="A21" s="177" t="s">
        <v>69</v>
      </c>
      <c r="B21" t="s">
        <v>569</v>
      </c>
    </row>
    <row r="22" spans="1:2" x14ac:dyDescent="0.25">
      <c r="A22" s="177" t="s">
        <v>573</v>
      </c>
      <c r="B22" t="s">
        <v>569</v>
      </c>
    </row>
    <row r="23" spans="1:2" x14ac:dyDescent="0.25">
      <c r="A23" s="178" t="s">
        <v>585</v>
      </c>
      <c r="B23" t="s">
        <v>569</v>
      </c>
    </row>
    <row r="24" spans="1:2" ht="25.5" x14ac:dyDescent="0.25">
      <c r="A24" s="178" t="s">
        <v>548</v>
      </c>
      <c r="B24" t="s">
        <v>569</v>
      </c>
    </row>
    <row r="25" spans="1:2" x14ac:dyDescent="0.25">
      <c r="A25" s="177" t="s">
        <v>58</v>
      </c>
      <c r="B25" t="s">
        <v>611</v>
      </c>
    </row>
    <row r="26" spans="1:2" x14ac:dyDescent="0.25">
      <c r="A26" s="177" t="s">
        <v>590</v>
      </c>
      <c r="B26" t="s">
        <v>611</v>
      </c>
    </row>
    <row r="27" spans="1:2" x14ac:dyDescent="0.25">
      <c r="A27" s="178" t="s">
        <v>591</v>
      </c>
      <c r="B27" t="s">
        <v>611</v>
      </c>
    </row>
    <row r="28" spans="1:2" x14ac:dyDescent="0.25">
      <c r="A28" s="177" t="s">
        <v>131</v>
      </c>
      <c r="B28" t="s">
        <v>569</v>
      </c>
    </row>
    <row r="29" spans="1:2" x14ac:dyDescent="0.25">
      <c r="A29" s="177" t="s">
        <v>135</v>
      </c>
      <c r="B29" t="s">
        <v>611</v>
      </c>
    </row>
    <row r="30" spans="1:2" x14ac:dyDescent="0.25">
      <c r="A30" s="177" t="s">
        <v>35</v>
      </c>
      <c r="B30" t="s">
        <v>569</v>
      </c>
    </row>
    <row r="31" spans="1:2" x14ac:dyDescent="0.25">
      <c r="A31" s="177" t="s">
        <v>336</v>
      </c>
      <c r="B31" t="s">
        <v>569</v>
      </c>
    </row>
    <row r="32" spans="1:2" x14ac:dyDescent="0.25">
      <c r="A32" s="177" t="s">
        <v>124</v>
      </c>
      <c r="B32" t="s">
        <v>569</v>
      </c>
    </row>
    <row r="33" spans="1:2" x14ac:dyDescent="0.25">
      <c r="A33" s="177" t="s">
        <v>54</v>
      </c>
      <c r="B33" t="s">
        <v>571</v>
      </c>
    </row>
    <row r="34" spans="1:2" x14ac:dyDescent="0.25">
      <c r="A34" s="177" t="s">
        <v>600</v>
      </c>
      <c r="B34" t="s">
        <v>571</v>
      </c>
    </row>
    <row r="35" spans="1:2" x14ac:dyDescent="0.25">
      <c r="A35" s="178" t="s">
        <v>592</v>
      </c>
      <c r="B35" t="s">
        <v>611</v>
      </c>
    </row>
    <row r="36" spans="1:2" x14ac:dyDescent="0.25">
      <c r="A36" s="177" t="s">
        <v>79</v>
      </c>
      <c r="B36" t="s">
        <v>569</v>
      </c>
    </row>
    <row r="37" spans="1:2" x14ac:dyDescent="0.25">
      <c r="A37" s="177" t="s">
        <v>441</v>
      </c>
      <c r="B37" t="s">
        <v>571</v>
      </c>
    </row>
    <row r="38" spans="1:2" x14ac:dyDescent="0.25">
      <c r="A38" s="177" t="s">
        <v>86</v>
      </c>
      <c r="B38" t="s">
        <v>611</v>
      </c>
    </row>
    <row r="39" spans="1:2" x14ac:dyDescent="0.25">
      <c r="A39" s="177" t="s">
        <v>72</v>
      </c>
      <c r="B39" t="s">
        <v>571</v>
      </c>
    </row>
    <row r="40" spans="1:2" x14ac:dyDescent="0.25">
      <c r="A40" s="178" t="s">
        <v>583</v>
      </c>
      <c r="B40" t="s">
        <v>569</v>
      </c>
    </row>
    <row r="41" spans="1:2" x14ac:dyDescent="0.25">
      <c r="A41" s="177" t="s">
        <v>44</v>
      </c>
      <c r="B41" t="s">
        <v>571</v>
      </c>
    </row>
    <row r="42" spans="1:2" x14ac:dyDescent="0.25">
      <c r="A42" s="177" t="s">
        <v>34</v>
      </c>
      <c r="B42" t="s">
        <v>569</v>
      </c>
    </row>
    <row r="43" spans="1:2" x14ac:dyDescent="0.25">
      <c r="A43" s="177" t="s">
        <v>133</v>
      </c>
      <c r="B43" t="s">
        <v>569</v>
      </c>
    </row>
    <row r="44" spans="1:2" x14ac:dyDescent="0.25">
      <c r="A44" s="177" t="s">
        <v>117</v>
      </c>
      <c r="B44" t="s">
        <v>611</v>
      </c>
    </row>
    <row r="45" spans="1:2" x14ac:dyDescent="0.25">
      <c r="A45" s="177" t="s">
        <v>48</v>
      </c>
      <c r="B45" t="s">
        <v>571</v>
      </c>
    </row>
    <row r="46" spans="1:2" x14ac:dyDescent="0.25">
      <c r="A46" s="177" t="s">
        <v>118</v>
      </c>
      <c r="B46" t="s">
        <v>571</v>
      </c>
    </row>
    <row r="47" spans="1:2" x14ac:dyDescent="0.25">
      <c r="A47" s="177" t="s">
        <v>120</v>
      </c>
      <c r="B47" t="s">
        <v>611</v>
      </c>
    </row>
    <row r="48" spans="1:2" x14ac:dyDescent="0.25">
      <c r="A48" s="177" t="s">
        <v>339</v>
      </c>
      <c r="B48" t="s">
        <v>611</v>
      </c>
    </row>
    <row r="49" spans="1:2" x14ac:dyDescent="0.25">
      <c r="A49" s="177" t="s">
        <v>66</v>
      </c>
      <c r="B49" t="s">
        <v>571</v>
      </c>
    </row>
    <row r="50" spans="1:2" s="1" customFormat="1" x14ac:dyDescent="0.25">
      <c r="A50" s="178" t="s">
        <v>595</v>
      </c>
      <c r="B50" s="1" t="s">
        <v>611</v>
      </c>
    </row>
    <row r="51" spans="1:2" s="1" customFormat="1" x14ac:dyDescent="0.25">
      <c r="A51" s="177" t="s">
        <v>100</v>
      </c>
      <c r="B51" s="1" t="s">
        <v>611</v>
      </c>
    </row>
    <row r="52" spans="1:2" s="1" customFormat="1" x14ac:dyDescent="0.25">
      <c r="A52" s="178" t="s">
        <v>599</v>
      </c>
      <c r="B52" s="1" t="s">
        <v>611</v>
      </c>
    </row>
    <row r="53" spans="1:2" s="1" customFormat="1" x14ac:dyDescent="0.25">
      <c r="A53" s="178" t="s">
        <v>578</v>
      </c>
      <c r="B53" s="1" t="s">
        <v>569</v>
      </c>
    </row>
    <row r="54" spans="1:2" x14ac:dyDescent="0.25">
      <c r="A54" s="177" t="s">
        <v>42</v>
      </c>
      <c r="B54" t="s">
        <v>611</v>
      </c>
    </row>
    <row r="55" spans="1:2" x14ac:dyDescent="0.25">
      <c r="A55" s="177" t="s">
        <v>107</v>
      </c>
      <c r="B55" t="s">
        <v>611</v>
      </c>
    </row>
    <row r="56" spans="1:2" x14ac:dyDescent="0.25">
      <c r="A56" s="177" t="s">
        <v>108</v>
      </c>
      <c r="B56" t="s">
        <v>611</v>
      </c>
    </row>
    <row r="57" spans="1:2" x14ac:dyDescent="0.25">
      <c r="A57" s="177" t="s">
        <v>207</v>
      </c>
      <c r="B57" t="s">
        <v>611</v>
      </c>
    </row>
    <row r="58" spans="1:2" x14ac:dyDescent="0.25">
      <c r="A58" s="177" t="s">
        <v>56</v>
      </c>
      <c r="B58" t="s">
        <v>571</v>
      </c>
    </row>
    <row r="59" spans="1:2" x14ac:dyDescent="0.25">
      <c r="A59" s="177" t="s">
        <v>62</v>
      </c>
      <c r="B59" t="s">
        <v>569</v>
      </c>
    </row>
    <row r="60" spans="1:2" x14ac:dyDescent="0.25">
      <c r="A60" s="179" t="s">
        <v>436</v>
      </c>
      <c r="B60" t="s">
        <v>569</v>
      </c>
    </row>
    <row r="61" spans="1:2" x14ac:dyDescent="0.25">
      <c r="A61" s="178" t="s">
        <v>593</v>
      </c>
      <c r="B61" t="s">
        <v>611</v>
      </c>
    </row>
    <row r="62" spans="1:2" x14ac:dyDescent="0.25">
      <c r="A62" s="177" t="s">
        <v>47</v>
      </c>
      <c r="B62" t="s">
        <v>611</v>
      </c>
    </row>
    <row r="63" spans="1:2" x14ac:dyDescent="0.25">
      <c r="A63" s="177" t="s">
        <v>122</v>
      </c>
      <c r="B63" t="s">
        <v>611</v>
      </c>
    </row>
    <row r="64" spans="1:2" x14ac:dyDescent="0.25">
      <c r="A64" s="177" t="s">
        <v>130</v>
      </c>
      <c r="B64" t="s">
        <v>569</v>
      </c>
    </row>
    <row r="65" spans="1:2" x14ac:dyDescent="0.25">
      <c r="A65" s="178" t="s">
        <v>598</v>
      </c>
      <c r="B65" t="s">
        <v>611</v>
      </c>
    </row>
    <row r="66" spans="1:2" x14ac:dyDescent="0.25">
      <c r="A66" s="178" t="s">
        <v>581</v>
      </c>
      <c r="B66" t="s">
        <v>569</v>
      </c>
    </row>
    <row r="67" spans="1:2" ht="25.5" x14ac:dyDescent="0.25">
      <c r="A67" s="178" t="s">
        <v>579</v>
      </c>
      <c r="B67" t="s">
        <v>569</v>
      </c>
    </row>
    <row r="68" spans="1:2" x14ac:dyDescent="0.25">
      <c r="A68" s="178" t="s">
        <v>602</v>
      </c>
      <c r="B68" t="s">
        <v>571</v>
      </c>
    </row>
    <row r="69" spans="1:2" x14ac:dyDescent="0.25">
      <c r="A69" s="177" t="s">
        <v>580</v>
      </c>
      <c r="B69" t="s">
        <v>569</v>
      </c>
    </row>
    <row r="70" spans="1:2" x14ac:dyDescent="0.25">
      <c r="A70" s="177" t="s">
        <v>584</v>
      </c>
      <c r="B70" t="s">
        <v>569</v>
      </c>
    </row>
    <row r="71" spans="1:2" ht="25.5" x14ac:dyDescent="0.25">
      <c r="A71" s="178" t="s">
        <v>43</v>
      </c>
      <c r="B71" t="s">
        <v>569</v>
      </c>
    </row>
    <row r="72" spans="1:2" x14ac:dyDescent="0.25">
      <c r="A72" s="177" t="s">
        <v>438</v>
      </c>
      <c r="B72" t="s">
        <v>571</v>
      </c>
    </row>
    <row r="73" spans="1:2" x14ac:dyDescent="0.25">
      <c r="A73" s="179" t="s">
        <v>437</v>
      </c>
      <c r="B73" t="s">
        <v>569</v>
      </c>
    </row>
    <row r="74" spans="1:2" x14ac:dyDescent="0.25">
      <c r="A74" s="177" t="s">
        <v>603</v>
      </c>
      <c r="B74" t="s">
        <v>571</v>
      </c>
    </row>
    <row r="75" spans="1:2" x14ac:dyDescent="0.25">
      <c r="A75" s="177" t="s">
        <v>102</v>
      </c>
      <c r="B75" t="s">
        <v>611</v>
      </c>
    </row>
    <row r="76" spans="1:2" x14ac:dyDescent="0.25">
      <c r="A76" s="177" t="s">
        <v>607</v>
      </c>
      <c r="B76" t="s">
        <v>569</v>
      </c>
    </row>
    <row r="77" spans="1:2" x14ac:dyDescent="0.25">
      <c r="A77" s="177" t="s">
        <v>94</v>
      </c>
      <c r="B77" t="s">
        <v>611</v>
      </c>
    </row>
    <row r="78" spans="1:2" x14ac:dyDescent="0.25">
      <c r="A78" s="177" t="s">
        <v>49</v>
      </c>
      <c r="B78" t="s">
        <v>571</v>
      </c>
    </row>
    <row r="79" spans="1:2" x14ac:dyDescent="0.25">
      <c r="A79" s="177" t="s">
        <v>114</v>
      </c>
      <c r="B79" t="s">
        <v>611</v>
      </c>
    </row>
    <row r="80" spans="1:2" x14ac:dyDescent="0.25">
      <c r="A80" s="178" t="s">
        <v>605</v>
      </c>
      <c r="B80" t="s">
        <v>571</v>
      </c>
    </row>
    <row r="81" spans="1:2" x14ac:dyDescent="0.25">
      <c r="A81" s="177" t="s">
        <v>202</v>
      </c>
      <c r="B81" t="s">
        <v>569</v>
      </c>
    </row>
    <row r="82" spans="1:2" x14ac:dyDescent="0.25">
      <c r="A82" s="177" t="s">
        <v>126</v>
      </c>
      <c r="B82" t="s">
        <v>569</v>
      </c>
    </row>
    <row r="83" spans="1:2" x14ac:dyDescent="0.25">
      <c r="A83" s="177" t="s">
        <v>106</v>
      </c>
      <c r="B83" t="s">
        <v>611</v>
      </c>
    </row>
    <row r="84" spans="1:2" x14ac:dyDescent="0.25">
      <c r="A84" s="177" t="s">
        <v>209</v>
      </c>
      <c r="B84" t="s">
        <v>571</v>
      </c>
    </row>
    <row r="85" spans="1:2" x14ac:dyDescent="0.25">
      <c r="A85" s="177" t="s">
        <v>46</v>
      </c>
      <c r="B85" t="s">
        <v>611</v>
      </c>
    </row>
    <row r="86" spans="1:2" x14ac:dyDescent="0.25">
      <c r="A86" s="177" t="s">
        <v>337</v>
      </c>
      <c r="B86" t="s">
        <v>611</v>
      </c>
    </row>
    <row r="87" spans="1:2" x14ac:dyDescent="0.25">
      <c r="A87" s="177" t="s">
        <v>121</v>
      </c>
      <c r="B87" t="s">
        <v>611</v>
      </c>
    </row>
    <row r="88" spans="1:2" x14ac:dyDescent="0.25">
      <c r="A88" s="177" t="s">
        <v>206</v>
      </c>
      <c r="B88" t="s">
        <v>611</v>
      </c>
    </row>
    <row r="89" spans="1:2" x14ac:dyDescent="0.25">
      <c r="A89" s="177" t="s">
        <v>125</v>
      </c>
      <c r="B89" t="s">
        <v>571</v>
      </c>
    </row>
    <row r="90" spans="1:2" x14ac:dyDescent="0.25">
      <c r="A90" s="177" t="s">
        <v>93</v>
      </c>
      <c r="B90" t="s">
        <v>611</v>
      </c>
    </row>
    <row r="91" spans="1:2" x14ac:dyDescent="0.25">
      <c r="A91" s="178" t="s">
        <v>75</v>
      </c>
      <c r="B91" t="s">
        <v>611</v>
      </c>
    </row>
    <row r="92" spans="1:2" x14ac:dyDescent="0.25">
      <c r="A92" s="177" t="s">
        <v>129</v>
      </c>
      <c r="B92" t="s">
        <v>611</v>
      </c>
    </row>
    <row r="93" spans="1:2" x14ac:dyDescent="0.25">
      <c r="A93" s="177" t="s">
        <v>53</v>
      </c>
      <c r="B93" t="s">
        <v>611</v>
      </c>
    </row>
    <row r="94" spans="1:2" x14ac:dyDescent="0.25">
      <c r="A94" s="177" t="s">
        <v>335</v>
      </c>
      <c r="B94" t="s">
        <v>569</v>
      </c>
    </row>
    <row r="95" spans="1:2" x14ac:dyDescent="0.25">
      <c r="A95" s="177" t="s">
        <v>439</v>
      </c>
      <c r="B95" t="s">
        <v>611</v>
      </c>
    </row>
    <row r="96" spans="1:2" x14ac:dyDescent="0.25">
      <c r="A96" s="177" t="s">
        <v>105</v>
      </c>
      <c r="B96" t="s">
        <v>611</v>
      </c>
    </row>
    <row r="97" spans="1:2" x14ac:dyDescent="0.25">
      <c r="A97" s="178" t="s">
        <v>594</v>
      </c>
      <c r="B97" t="s">
        <v>611</v>
      </c>
    </row>
    <row r="98" spans="1:2" x14ac:dyDescent="0.25">
      <c r="A98" s="177" t="s">
        <v>111</v>
      </c>
      <c r="B98" t="s">
        <v>611</v>
      </c>
    </row>
    <row r="99" spans="1:2" x14ac:dyDescent="0.25">
      <c r="A99" s="177" t="s">
        <v>95</v>
      </c>
      <c r="B99" t="s">
        <v>611</v>
      </c>
    </row>
    <row r="100" spans="1:2" x14ac:dyDescent="0.25">
      <c r="A100" s="177" t="s">
        <v>80</v>
      </c>
      <c r="B100" t="s">
        <v>569</v>
      </c>
    </row>
    <row r="101" spans="1:2" x14ac:dyDescent="0.25">
      <c r="A101" s="177" t="s">
        <v>90</v>
      </c>
      <c r="B101" t="s">
        <v>571</v>
      </c>
    </row>
    <row r="102" spans="1:2" x14ac:dyDescent="0.25">
      <c r="A102" s="178" t="s">
        <v>604</v>
      </c>
      <c r="B102" t="s">
        <v>571</v>
      </c>
    </row>
    <row r="103" spans="1:2" x14ac:dyDescent="0.25">
      <c r="A103" s="178" t="s">
        <v>98</v>
      </c>
      <c r="B103" t="s">
        <v>569</v>
      </c>
    </row>
    <row r="104" spans="1:2" s="1" customFormat="1" x14ac:dyDescent="0.25">
      <c r="A104" s="177" t="s">
        <v>38</v>
      </c>
      <c r="B104" s="1" t="s">
        <v>611</v>
      </c>
    </row>
    <row r="105" spans="1:2" s="1" customFormat="1" x14ac:dyDescent="0.25">
      <c r="A105" s="177" t="s">
        <v>92</v>
      </c>
      <c r="B105" s="1" t="s">
        <v>571</v>
      </c>
    </row>
    <row r="106" spans="1:2" x14ac:dyDescent="0.25">
      <c r="A106" s="177" t="s">
        <v>576</v>
      </c>
      <c r="B106" t="s">
        <v>569</v>
      </c>
    </row>
    <row r="107" spans="1:2" x14ac:dyDescent="0.25">
      <c r="A107" s="177" t="s">
        <v>112</v>
      </c>
      <c r="B107" t="s">
        <v>611</v>
      </c>
    </row>
    <row r="108" spans="1:2" x14ac:dyDescent="0.25">
      <c r="A108" s="177" t="s">
        <v>574</v>
      </c>
      <c r="B108" t="s">
        <v>569</v>
      </c>
    </row>
    <row r="109" spans="1:2" x14ac:dyDescent="0.25">
      <c r="A109" s="177" t="s">
        <v>81</v>
      </c>
      <c r="B109" t="s">
        <v>611</v>
      </c>
    </row>
    <row r="110" spans="1:2" x14ac:dyDescent="0.25">
      <c r="A110" s="177" t="s">
        <v>601</v>
      </c>
      <c r="B110" t="s">
        <v>571</v>
      </c>
    </row>
    <row r="111" spans="1:2" x14ac:dyDescent="0.25">
      <c r="A111" s="178" t="s">
        <v>110</v>
      </c>
      <c r="B111" t="s">
        <v>611</v>
      </c>
    </row>
    <row r="112" spans="1:2" x14ac:dyDescent="0.25">
      <c r="A112" s="177" t="s">
        <v>136</v>
      </c>
      <c r="B112" t="s">
        <v>571</v>
      </c>
    </row>
    <row r="113" spans="1:2" x14ac:dyDescent="0.25">
      <c r="A113" s="177" t="s">
        <v>134</v>
      </c>
      <c r="B113" t="s">
        <v>571</v>
      </c>
    </row>
    <row r="114" spans="1:2" x14ac:dyDescent="0.25">
      <c r="A114" s="177" t="s">
        <v>84</v>
      </c>
      <c r="B114" t="s">
        <v>611</v>
      </c>
    </row>
    <row r="115" spans="1:2" x14ac:dyDescent="0.25">
      <c r="A115" s="177" t="s">
        <v>39</v>
      </c>
      <c r="B115" t="s">
        <v>611</v>
      </c>
    </row>
    <row r="116" spans="1:2" x14ac:dyDescent="0.25">
      <c r="A116" s="177" t="s">
        <v>87</v>
      </c>
      <c r="B116" t="s">
        <v>569</v>
      </c>
    </row>
    <row r="117" spans="1:2" x14ac:dyDescent="0.25">
      <c r="A117" s="177" t="s">
        <v>67</v>
      </c>
      <c r="B117" t="s">
        <v>611</v>
      </c>
    </row>
    <row r="118" spans="1:2" x14ac:dyDescent="0.25">
      <c r="A118" s="177" t="s">
        <v>128</v>
      </c>
      <c r="B118" t="s">
        <v>571</v>
      </c>
    </row>
    <row r="119" spans="1:2" x14ac:dyDescent="0.25">
      <c r="A119" s="177" t="s">
        <v>137</v>
      </c>
      <c r="B119" t="s">
        <v>569</v>
      </c>
    </row>
    <row r="120" spans="1:2" x14ac:dyDescent="0.25">
      <c r="A120" s="177" t="s">
        <v>89</v>
      </c>
      <c r="B120" t="s">
        <v>611</v>
      </c>
    </row>
    <row r="121" spans="1:2" x14ac:dyDescent="0.25">
      <c r="A121" s="178" t="s">
        <v>588</v>
      </c>
      <c r="B121" t="s">
        <v>569</v>
      </c>
    </row>
    <row r="122" spans="1:2" x14ac:dyDescent="0.25">
      <c r="A122" s="177" t="s">
        <v>132</v>
      </c>
      <c r="B122" t="s">
        <v>569</v>
      </c>
    </row>
    <row r="123" spans="1:2" x14ac:dyDescent="0.25">
      <c r="A123" s="177" t="s">
        <v>76</v>
      </c>
      <c r="B123" t="s">
        <v>569</v>
      </c>
    </row>
    <row r="124" spans="1:2" x14ac:dyDescent="0.25">
      <c r="A124" s="177" t="s">
        <v>119</v>
      </c>
      <c r="B124" t="s">
        <v>611</v>
      </c>
    </row>
    <row r="125" spans="1:2" x14ac:dyDescent="0.25">
      <c r="A125" s="178" t="s">
        <v>50</v>
      </c>
      <c r="B125" t="s">
        <v>611</v>
      </c>
    </row>
    <row r="126" spans="1:2" x14ac:dyDescent="0.25">
      <c r="A126" s="177" t="s">
        <v>65</v>
      </c>
      <c r="B126" t="s">
        <v>571</v>
      </c>
    </row>
    <row r="127" spans="1:2" x14ac:dyDescent="0.25">
      <c r="A127" s="177" t="s">
        <v>204</v>
      </c>
      <c r="B127" t="s">
        <v>611</v>
      </c>
    </row>
    <row r="128" spans="1:2" x14ac:dyDescent="0.25">
      <c r="A128" s="177" t="s">
        <v>547</v>
      </c>
      <c r="B128" t="s">
        <v>571</v>
      </c>
    </row>
    <row r="129" spans="1:2" x14ac:dyDescent="0.25">
      <c r="A129" s="177" t="s">
        <v>68</v>
      </c>
      <c r="B129" t="s">
        <v>571</v>
      </c>
    </row>
    <row r="130" spans="1:2" x14ac:dyDescent="0.25">
      <c r="A130" s="177" t="s">
        <v>85</v>
      </c>
      <c r="B130" t="s">
        <v>611</v>
      </c>
    </row>
    <row r="131" spans="1:2" x14ac:dyDescent="0.25">
      <c r="A131" s="177" t="s">
        <v>205</v>
      </c>
      <c r="B131" t="s">
        <v>611</v>
      </c>
    </row>
    <row r="132" spans="1:2" x14ac:dyDescent="0.25">
      <c r="A132" s="177" t="s">
        <v>101</v>
      </c>
      <c r="B132" t="s">
        <v>571</v>
      </c>
    </row>
    <row r="133" spans="1:2" x14ac:dyDescent="0.25">
      <c r="A133" s="177" t="s">
        <v>208</v>
      </c>
      <c r="B133" t="s">
        <v>571</v>
      </c>
    </row>
    <row r="134" spans="1:2" x14ac:dyDescent="0.25">
      <c r="A134" s="177" t="s">
        <v>63</v>
      </c>
      <c r="B134" t="s">
        <v>611</v>
      </c>
    </row>
    <row r="135" spans="1:2" x14ac:dyDescent="0.25">
      <c r="A135" s="177" t="s">
        <v>138</v>
      </c>
      <c r="B135" t="s">
        <v>611</v>
      </c>
    </row>
    <row r="136" spans="1:2" x14ac:dyDescent="0.25">
      <c r="A136" s="177" t="s">
        <v>104</v>
      </c>
      <c r="B136" t="s">
        <v>569</v>
      </c>
    </row>
    <row r="137" spans="1:2" ht="25.5" x14ac:dyDescent="0.25">
      <c r="A137" s="178" t="s">
        <v>549</v>
      </c>
      <c r="B137" t="s">
        <v>569</v>
      </c>
    </row>
    <row r="138" spans="1:2" x14ac:dyDescent="0.25">
      <c r="A138" s="177" t="s">
        <v>52</v>
      </c>
      <c r="B138" t="s">
        <v>611</v>
      </c>
    </row>
    <row r="139" spans="1:2" x14ac:dyDescent="0.25">
      <c r="A139" s="178" t="s">
        <v>587</v>
      </c>
      <c r="B139" t="s">
        <v>569</v>
      </c>
    </row>
    <row r="140" spans="1:2" x14ac:dyDescent="0.25">
      <c r="A140" s="177" t="s">
        <v>589</v>
      </c>
      <c r="B140" t="s">
        <v>611</v>
      </c>
    </row>
    <row r="141" spans="1:2" x14ac:dyDescent="0.25">
      <c r="A141" s="177" t="s">
        <v>57</v>
      </c>
      <c r="B141" t="s">
        <v>611</v>
      </c>
    </row>
    <row r="142" spans="1:2" x14ac:dyDescent="0.25">
      <c r="A142" s="177" t="s">
        <v>338</v>
      </c>
      <c r="B142" t="s">
        <v>611</v>
      </c>
    </row>
    <row r="143" spans="1:2" x14ac:dyDescent="0.25">
      <c r="A143" s="178" t="s">
        <v>116</v>
      </c>
      <c r="B143" t="s">
        <v>571</v>
      </c>
    </row>
    <row r="144" spans="1:2" x14ac:dyDescent="0.25">
      <c r="A144" s="177" t="s">
        <v>83</v>
      </c>
      <c r="B144" t="s">
        <v>569</v>
      </c>
    </row>
    <row r="145" spans="1:2" x14ac:dyDescent="0.25">
      <c r="A145" s="177" t="s">
        <v>82</v>
      </c>
      <c r="B145" t="s">
        <v>569</v>
      </c>
    </row>
    <row r="146" spans="1:2" x14ac:dyDescent="0.25">
      <c r="A146" s="177" t="s">
        <v>40</v>
      </c>
      <c r="B146" t="s">
        <v>611</v>
      </c>
    </row>
    <row r="147" spans="1:2" x14ac:dyDescent="0.25">
      <c r="A147" s="178" t="s">
        <v>577</v>
      </c>
      <c r="B147" t="s">
        <v>569</v>
      </c>
    </row>
    <row r="148" spans="1:2" x14ac:dyDescent="0.25">
      <c r="A148" s="177" t="s">
        <v>59</v>
      </c>
      <c r="B148" t="s">
        <v>571</v>
      </c>
    </row>
    <row r="149" spans="1:2" x14ac:dyDescent="0.25">
      <c r="A149" s="177" t="s">
        <v>575</v>
      </c>
      <c r="B149" t="s">
        <v>569</v>
      </c>
    </row>
    <row r="150" spans="1:2" x14ac:dyDescent="0.25">
      <c r="A150" s="179" t="s">
        <v>606</v>
      </c>
      <c r="B150" t="s">
        <v>571</v>
      </c>
    </row>
    <row r="151" spans="1:2" x14ac:dyDescent="0.25">
      <c r="A151" s="177" t="s">
        <v>546</v>
      </c>
      <c r="B151" t="s">
        <v>611</v>
      </c>
    </row>
    <row r="152" spans="1:2" x14ac:dyDescent="0.25">
      <c r="A152" s="177" t="s">
        <v>572</v>
      </c>
      <c r="B152" t="s">
        <v>569</v>
      </c>
    </row>
    <row r="153" spans="1:2" x14ac:dyDescent="0.25">
      <c r="A153" s="177" t="s">
        <v>88</v>
      </c>
      <c r="B153" t="s">
        <v>571</v>
      </c>
    </row>
    <row r="154" spans="1:2" x14ac:dyDescent="0.25">
      <c r="A154" s="178" t="s">
        <v>582</v>
      </c>
      <c r="B154" t="s">
        <v>569</v>
      </c>
    </row>
    <row r="155" spans="1:2" x14ac:dyDescent="0.25">
      <c r="A155" s="177" t="s">
        <v>73</v>
      </c>
      <c r="B155" t="s">
        <v>569</v>
      </c>
    </row>
    <row r="156" spans="1:2" x14ac:dyDescent="0.25">
      <c r="A156" s="178" t="s">
        <v>550</v>
      </c>
      <c r="B156" t="s">
        <v>611</v>
      </c>
    </row>
    <row r="157" spans="1:2" x14ac:dyDescent="0.25">
      <c r="A157" s="177" t="s">
        <v>551</v>
      </c>
      <c r="B157" t="s">
        <v>611</v>
      </c>
    </row>
    <row r="158" spans="1:2" x14ac:dyDescent="0.25">
      <c r="A158" s="179" t="s">
        <v>440</v>
      </c>
      <c r="B158" t="s">
        <v>569</v>
      </c>
    </row>
    <row r="159" spans="1:2" x14ac:dyDescent="0.25">
      <c r="A159" s="177" t="s">
        <v>140</v>
      </c>
      <c r="B159" t="s">
        <v>611</v>
      </c>
    </row>
    <row r="160" spans="1:2" x14ac:dyDescent="0.25">
      <c r="A160" s="178" t="s">
        <v>597</v>
      </c>
      <c r="B160" t="s">
        <v>611</v>
      </c>
    </row>
    <row r="161" spans="1:2" x14ac:dyDescent="0.25">
      <c r="A161" s="177" t="s">
        <v>74</v>
      </c>
      <c r="B161" t="s">
        <v>611</v>
      </c>
    </row>
    <row r="162" spans="1:2" x14ac:dyDescent="0.25">
      <c r="A162" s="177" t="s">
        <v>115</v>
      </c>
      <c r="B162" t="s">
        <v>611</v>
      </c>
    </row>
    <row r="163" spans="1:2" ht="25.5" x14ac:dyDescent="0.25">
      <c r="A163" s="178" t="s">
        <v>141</v>
      </c>
      <c r="B163" t="s">
        <v>569</v>
      </c>
    </row>
    <row r="164" spans="1:2" x14ac:dyDescent="0.25">
      <c r="A164" s="177" t="s">
        <v>608</v>
      </c>
      <c r="B164" t="s">
        <v>569</v>
      </c>
    </row>
  </sheetData>
  <sortState ref="A1:B164">
    <sortCondition ref="A1"/>
  </sortState>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showGridLines="0" topLeftCell="A9" workbookViewId="0">
      <selection activeCell="B31" sqref="B31"/>
    </sheetView>
  </sheetViews>
  <sheetFormatPr defaultRowHeight="15" x14ac:dyDescent="0.25"/>
  <cols>
    <col min="1" max="1" width="9.140625" style="24"/>
    <col min="2" max="2" width="39.140625" style="1" customWidth="1"/>
    <col min="3" max="3" width="39.42578125" style="1" customWidth="1"/>
    <col min="4" max="4" width="34.42578125" style="1" customWidth="1"/>
    <col min="5" max="5" width="35.28515625" style="1" customWidth="1"/>
    <col min="6" max="6" width="22.7109375" style="1" customWidth="1"/>
    <col min="7" max="7" width="15.28515625" style="1" customWidth="1"/>
    <col min="8" max="8" width="12.85546875" style="1" customWidth="1"/>
    <col min="9" max="16384" width="9.140625" style="1"/>
  </cols>
  <sheetData>
    <row r="2" spans="2:6" x14ac:dyDescent="0.25">
      <c r="B2" s="5" t="s">
        <v>515</v>
      </c>
      <c r="C2" s="54"/>
      <c r="D2" s="54"/>
    </row>
    <row r="3" spans="2:6" x14ac:dyDescent="0.25">
      <c r="B3" s="88" t="s">
        <v>516</v>
      </c>
      <c r="C3" s="89" t="s">
        <v>517</v>
      </c>
      <c r="D3" s="89" t="s">
        <v>520</v>
      </c>
    </row>
    <row r="4" spans="2:6" x14ac:dyDescent="0.25">
      <c r="B4" s="98" t="s">
        <v>612</v>
      </c>
      <c r="C4" s="93">
        <f>3+3+3</f>
        <v>9</v>
      </c>
      <c r="D4" s="94" t="s">
        <v>569</v>
      </c>
    </row>
    <row r="5" spans="2:6" x14ac:dyDescent="0.25">
      <c r="B5" s="98" t="s">
        <v>613</v>
      </c>
      <c r="C5" s="93">
        <f>3+3+2</f>
        <v>8</v>
      </c>
      <c r="D5" s="94" t="s">
        <v>569</v>
      </c>
    </row>
    <row r="6" spans="2:6" x14ac:dyDescent="0.25">
      <c r="B6" s="98" t="s">
        <v>614</v>
      </c>
      <c r="C6" s="93">
        <f>3+3+1</f>
        <v>7</v>
      </c>
      <c r="D6" s="94" t="s">
        <v>569</v>
      </c>
      <c r="E6" s="91" t="s">
        <v>518</v>
      </c>
      <c r="F6" s="90" t="s">
        <v>520</v>
      </c>
    </row>
    <row r="7" spans="2:6" x14ac:dyDescent="0.25">
      <c r="B7" s="98" t="s">
        <v>615</v>
      </c>
      <c r="C7" s="93">
        <f>3+2+3</f>
        <v>8</v>
      </c>
      <c r="D7" s="94" t="s">
        <v>569</v>
      </c>
      <c r="E7" s="92" t="s">
        <v>519</v>
      </c>
      <c r="F7" s="60" t="s">
        <v>77</v>
      </c>
    </row>
    <row r="8" spans="2:6" x14ac:dyDescent="0.25">
      <c r="B8" s="98" t="s">
        <v>616</v>
      </c>
      <c r="C8" s="93">
        <f>3+2+2</f>
        <v>7</v>
      </c>
      <c r="D8" s="94" t="s">
        <v>569</v>
      </c>
      <c r="E8" s="92" t="s">
        <v>523</v>
      </c>
      <c r="F8" s="60" t="s">
        <v>78</v>
      </c>
    </row>
    <row r="9" spans="2:6" x14ac:dyDescent="0.25">
      <c r="B9" s="98" t="s">
        <v>617</v>
      </c>
      <c r="C9" s="93">
        <f>3+2+1</f>
        <v>6</v>
      </c>
      <c r="D9" s="94" t="s">
        <v>611</v>
      </c>
      <c r="E9" s="92" t="s">
        <v>522</v>
      </c>
      <c r="F9" s="60" t="s">
        <v>521</v>
      </c>
    </row>
    <row r="10" spans="2:6" x14ac:dyDescent="0.25">
      <c r="B10" s="98" t="s">
        <v>618</v>
      </c>
      <c r="C10" s="93">
        <f>3+1+3</f>
        <v>7</v>
      </c>
      <c r="D10" s="94" t="s">
        <v>569</v>
      </c>
      <c r="E10" s="96"/>
      <c r="F10" s="96"/>
    </row>
    <row r="11" spans="2:6" x14ac:dyDescent="0.25">
      <c r="B11" s="98" t="s">
        <v>619</v>
      </c>
      <c r="C11" s="93">
        <f>3+1+2</f>
        <v>6</v>
      </c>
      <c r="D11" s="94" t="s">
        <v>611</v>
      </c>
      <c r="E11" s="96"/>
      <c r="F11" s="96"/>
    </row>
    <row r="12" spans="2:6" x14ac:dyDescent="0.25">
      <c r="B12" s="98" t="s">
        <v>620</v>
      </c>
      <c r="C12" s="93">
        <f>3+1+1</f>
        <v>5</v>
      </c>
      <c r="D12" s="94" t="s">
        <v>611</v>
      </c>
      <c r="E12" s="96"/>
      <c r="F12" s="96"/>
    </row>
    <row r="13" spans="2:6" x14ac:dyDescent="0.25">
      <c r="B13" s="98" t="s">
        <v>621</v>
      </c>
      <c r="C13" s="93">
        <f>2+3+3</f>
        <v>8</v>
      </c>
      <c r="D13" s="94" t="s">
        <v>569</v>
      </c>
      <c r="E13" s="96"/>
      <c r="F13" s="96"/>
    </row>
    <row r="14" spans="2:6" x14ac:dyDescent="0.25">
      <c r="B14" s="98" t="s">
        <v>622</v>
      </c>
      <c r="C14" s="93">
        <f>2+3+2</f>
        <v>7</v>
      </c>
      <c r="D14" s="94" t="s">
        <v>569</v>
      </c>
      <c r="E14" s="96"/>
      <c r="F14" s="96"/>
    </row>
    <row r="15" spans="2:6" x14ac:dyDescent="0.25">
      <c r="B15" s="98" t="s">
        <v>623</v>
      </c>
      <c r="C15" s="93">
        <f>2+3+1</f>
        <v>6</v>
      </c>
      <c r="D15" s="94" t="s">
        <v>611</v>
      </c>
      <c r="E15" s="96">
        <f>4*4*4</f>
        <v>64</v>
      </c>
      <c r="F15" s="96"/>
    </row>
    <row r="16" spans="2:6" x14ac:dyDescent="0.25">
      <c r="B16" s="98" t="s">
        <v>624</v>
      </c>
      <c r="C16" s="93">
        <f>2+2+3</f>
        <v>7</v>
      </c>
      <c r="D16" s="94" t="s">
        <v>569</v>
      </c>
      <c r="E16" s="96"/>
      <c r="F16" s="96"/>
    </row>
    <row r="17" spans="2:6" x14ac:dyDescent="0.25">
      <c r="B17" s="98" t="s">
        <v>625</v>
      </c>
      <c r="C17" s="93">
        <f>2+2+2</f>
        <v>6</v>
      </c>
      <c r="D17" s="94" t="s">
        <v>611</v>
      </c>
      <c r="E17" s="96"/>
      <c r="F17" s="96"/>
    </row>
    <row r="18" spans="2:6" x14ac:dyDescent="0.25">
      <c r="B18" s="98" t="s">
        <v>626</v>
      </c>
      <c r="C18" s="93">
        <f>2+2+1</f>
        <v>5</v>
      </c>
      <c r="D18" s="94" t="s">
        <v>611</v>
      </c>
      <c r="E18" s="96"/>
      <c r="F18" s="96"/>
    </row>
    <row r="19" spans="2:6" x14ac:dyDescent="0.25">
      <c r="B19" s="98" t="s">
        <v>627</v>
      </c>
      <c r="C19" s="100">
        <f>2+1+3</f>
        <v>6</v>
      </c>
      <c r="D19" s="97" t="s">
        <v>611</v>
      </c>
    </row>
    <row r="20" spans="2:6" x14ac:dyDescent="0.25">
      <c r="B20" s="98" t="s">
        <v>628</v>
      </c>
      <c r="C20" s="100">
        <f>2+1+2</f>
        <v>5</v>
      </c>
      <c r="D20" s="97" t="s">
        <v>611</v>
      </c>
    </row>
    <row r="21" spans="2:6" x14ac:dyDescent="0.25">
      <c r="B21" s="98" t="s">
        <v>629</v>
      </c>
      <c r="C21" s="100">
        <f>2+1+1</f>
        <v>4</v>
      </c>
      <c r="D21" s="97" t="s">
        <v>571</v>
      </c>
    </row>
    <row r="22" spans="2:6" x14ac:dyDescent="0.25">
      <c r="B22" s="98" t="s">
        <v>630</v>
      </c>
      <c r="C22" s="100">
        <f>1+3+3</f>
        <v>7</v>
      </c>
      <c r="D22" s="97" t="s">
        <v>569</v>
      </c>
    </row>
    <row r="23" spans="2:6" x14ac:dyDescent="0.25">
      <c r="B23" s="98" t="s">
        <v>631</v>
      </c>
      <c r="C23" s="100">
        <f>1+3+2</f>
        <v>6</v>
      </c>
      <c r="D23" s="97" t="s">
        <v>611</v>
      </c>
    </row>
    <row r="24" spans="2:6" x14ac:dyDescent="0.25">
      <c r="B24" s="98" t="s">
        <v>632</v>
      </c>
      <c r="C24" s="100">
        <f>1+3+1</f>
        <v>5</v>
      </c>
      <c r="D24" s="97" t="s">
        <v>611</v>
      </c>
    </row>
    <row r="25" spans="2:6" x14ac:dyDescent="0.25">
      <c r="B25" s="98" t="s">
        <v>633</v>
      </c>
      <c r="C25" s="100">
        <f>1+2+3</f>
        <v>6</v>
      </c>
      <c r="D25" s="97" t="s">
        <v>611</v>
      </c>
    </row>
    <row r="26" spans="2:6" x14ac:dyDescent="0.25">
      <c r="B26" s="98" t="s">
        <v>634</v>
      </c>
      <c r="C26" s="100">
        <f>1+2+2</f>
        <v>5</v>
      </c>
      <c r="D26" s="97" t="s">
        <v>611</v>
      </c>
    </row>
    <row r="27" spans="2:6" x14ac:dyDescent="0.25">
      <c r="B27" s="98" t="s">
        <v>635</v>
      </c>
      <c r="C27" s="100">
        <f>1+2+1</f>
        <v>4</v>
      </c>
      <c r="D27" s="97" t="s">
        <v>571</v>
      </c>
    </row>
    <row r="28" spans="2:6" x14ac:dyDescent="0.25">
      <c r="B28" s="98" t="s">
        <v>636</v>
      </c>
      <c r="C28" s="100">
        <f>1+1+3</f>
        <v>5</v>
      </c>
      <c r="D28" s="97" t="s">
        <v>611</v>
      </c>
    </row>
    <row r="29" spans="2:6" x14ac:dyDescent="0.25">
      <c r="B29" s="98" t="s">
        <v>637</v>
      </c>
      <c r="C29" s="100">
        <f>1+1+2</f>
        <v>4</v>
      </c>
      <c r="D29" s="97" t="s">
        <v>571</v>
      </c>
    </row>
    <row r="30" spans="2:6" x14ac:dyDescent="0.25">
      <c r="B30" s="98" t="s">
        <v>638</v>
      </c>
      <c r="C30" s="99">
        <f>1+1+1</f>
        <v>3</v>
      </c>
      <c r="D30" s="60" t="s">
        <v>571</v>
      </c>
    </row>
  </sheetData>
  <dataConsolidate link="1"/>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
  <sheetViews>
    <sheetView showGridLines="0" workbookViewId="0">
      <selection activeCell="C11" sqref="C11"/>
    </sheetView>
  </sheetViews>
  <sheetFormatPr defaultRowHeight="12.75" x14ac:dyDescent="0.2"/>
  <cols>
    <col min="1" max="1" width="9.140625" style="192"/>
    <col min="2" max="2" width="39.28515625" style="177" customWidth="1"/>
    <col min="3" max="3" width="74.85546875" style="197" customWidth="1"/>
    <col min="4" max="16384" width="9.140625" style="46"/>
  </cols>
  <sheetData>
    <row r="3" spans="1:3" x14ac:dyDescent="0.2">
      <c r="A3" s="195" t="s">
        <v>664</v>
      </c>
      <c r="B3" s="198" t="s">
        <v>665</v>
      </c>
      <c r="C3" s="199" t="s">
        <v>424</v>
      </c>
    </row>
    <row r="4" spans="1:3" ht="89.25" x14ac:dyDescent="0.2">
      <c r="A4" s="202">
        <v>1</v>
      </c>
      <c r="B4" s="68" t="s">
        <v>667</v>
      </c>
      <c r="C4" s="196" t="s">
        <v>668</v>
      </c>
    </row>
    <row r="5" spans="1:3" ht="76.5" x14ac:dyDescent="0.2">
      <c r="A5" s="202">
        <f>A4+1</f>
        <v>2</v>
      </c>
      <c r="B5" s="68" t="s">
        <v>669</v>
      </c>
      <c r="C5" s="11" t="s">
        <v>710</v>
      </c>
    </row>
    <row r="6" spans="1:3" ht="165.75" x14ac:dyDescent="0.2">
      <c r="A6" s="202">
        <f t="shared" ref="A6:A14" si="0">A5+1</f>
        <v>3</v>
      </c>
      <c r="B6" s="68" t="s">
        <v>671</v>
      </c>
      <c r="C6" s="196" t="s">
        <v>672</v>
      </c>
    </row>
    <row r="7" spans="1:3" ht="38.25" x14ac:dyDescent="0.2">
      <c r="A7" s="202">
        <f t="shared" si="0"/>
        <v>4</v>
      </c>
      <c r="B7" s="68" t="s">
        <v>673</v>
      </c>
      <c r="C7" s="11" t="s">
        <v>674</v>
      </c>
    </row>
    <row r="8" spans="1:3" ht="63.75" x14ac:dyDescent="0.2">
      <c r="A8" s="202">
        <f t="shared" si="0"/>
        <v>5</v>
      </c>
      <c r="B8" s="68" t="s">
        <v>675</v>
      </c>
      <c r="C8" s="11" t="s">
        <v>809</v>
      </c>
    </row>
    <row r="9" spans="1:3" ht="63.75" x14ac:dyDescent="0.2">
      <c r="A9" s="202">
        <f t="shared" si="0"/>
        <v>6</v>
      </c>
      <c r="B9" s="68" t="s">
        <v>676</v>
      </c>
      <c r="C9" s="11" t="s">
        <v>680</v>
      </c>
    </row>
    <row r="10" spans="1:3" ht="114.75" x14ac:dyDescent="0.2">
      <c r="A10" s="202">
        <f t="shared" si="0"/>
        <v>7</v>
      </c>
      <c r="B10" s="68" t="s">
        <v>677</v>
      </c>
      <c r="C10" s="196" t="s">
        <v>681</v>
      </c>
    </row>
    <row r="11" spans="1:3" ht="102" x14ac:dyDescent="0.2">
      <c r="A11" s="202">
        <f t="shared" si="0"/>
        <v>8</v>
      </c>
      <c r="B11" s="68" t="s">
        <v>678</v>
      </c>
      <c r="C11" s="11" t="s">
        <v>810</v>
      </c>
    </row>
    <row r="12" spans="1:3" ht="114.75" x14ac:dyDescent="0.2">
      <c r="A12" s="202">
        <f t="shared" si="0"/>
        <v>9</v>
      </c>
      <c r="B12" s="68" t="s">
        <v>679</v>
      </c>
      <c r="C12" s="196" t="s">
        <v>701</v>
      </c>
    </row>
    <row r="13" spans="1:3" ht="178.5" x14ac:dyDescent="0.2">
      <c r="A13" s="202">
        <f t="shared" si="0"/>
        <v>10</v>
      </c>
      <c r="B13" s="68" t="s">
        <v>699</v>
      </c>
      <c r="C13" s="196" t="s">
        <v>700</v>
      </c>
    </row>
    <row r="14" spans="1:3" ht="85.5" customHeight="1" x14ac:dyDescent="0.2">
      <c r="A14" s="202">
        <f t="shared" si="0"/>
        <v>11</v>
      </c>
      <c r="B14" s="68" t="s">
        <v>666</v>
      </c>
      <c r="C14" s="196" t="s">
        <v>670</v>
      </c>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election activeCell="B11" sqref="B11"/>
    </sheetView>
  </sheetViews>
  <sheetFormatPr defaultRowHeight="12.75" x14ac:dyDescent="0.2"/>
  <cols>
    <col min="1" max="1" width="9.140625" style="177"/>
    <col min="2" max="2" width="106.85546875" style="46" customWidth="1"/>
    <col min="3" max="16384" width="9.140625" style="46"/>
  </cols>
  <sheetData>
    <row r="1" spans="1:2" x14ac:dyDescent="0.2">
      <c r="A1" s="263" t="s">
        <v>798</v>
      </c>
    </row>
    <row r="3" spans="1:2" x14ac:dyDescent="0.2">
      <c r="A3" s="198" t="s">
        <v>171</v>
      </c>
      <c r="B3" s="194" t="s">
        <v>662</v>
      </c>
    </row>
    <row r="4" spans="1:2" x14ac:dyDescent="0.2">
      <c r="A4" s="166">
        <v>1</v>
      </c>
      <c r="B4" s="129" t="s">
        <v>737</v>
      </c>
    </row>
    <row r="5" spans="1:2" ht="25.5" x14ac:dyDescent="0.2">
      <c r="A5" s="202">
        <f>A4+1</f>
        <v>2</v>
      </c>
      <c r="B5" s="261" t="s">
        <v>735</v>
      </c>
    </row>
    <row r="6" spans="1:2" ht="25.5" x14ac:dyDescent="0.2">
      <c r="A6" s="202">
        <f t="shared" ref="A6:A12" si="0">A5+1</f>
        <v>3</v>
      </c>
      <c r="B6" s="261" t="s">
        <v>736</v>
      </c>
    </row>
    <row r="7" spans="1:2" x14ac:dyDescent="0.2">
      <c r="A7" s="202">
        <f t="shared" si="0"/>
        <v>4</v>
      </c>
      <c r="B7" s="129" t="s">
        <v>645</v>
      </c>
    </row>
    <row r="8" spans="1:2" x14ac:dyDescent="0.2">
      <c r="A8" s="202">
        <f t="shared" si="0"/>
        <v>5</v>
      </c>
      <c r="B8" s="129" t="s">
        <v>739</v>
      </c>
    </row>
    <row r="9" spans="1:2" x14ac:dyDescent="0.2">
      <c r="A9" s="202">
        <f t="shared" si="0"/>
        <v>6</v>
      </c>
      <c r="B9" s="262" t="s">
        <v>762</v>
      </c>
    </row>
    <row r="10" spans="1:2" x14ac:dyDescent="0.2">
      <c r="A10" s="202">
        <f t="shared" si="0"/>
        <v>7</v>
      </c>
      <c r="B10" s="129" t="s">
        <v>738</v>
      </c>
    </row>
    <row r="11" spans="1:2" ht="51" x14ac:dyDescent="0.2">
      <c r="A11" s="202">
        <f t="shared" si="0"/>
        <v>8</v>
      </c>
      <c r="B11" s="261" t="s">
        <v>761</v>
      </c>
    </row>
    <row r="12" spans="1:2" x14ac:dyDescent="0.2">
      <c r="A12" s="202">
        <f t="shared" si="0"/>
        <v>9</v>
      </c>
      <c r="B12" s="129" t="s">
        <v>763</v>
      </c>
    </row>
  </sheetData>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election activeCell="B6" sqref="B6"/>
    </sheetView>
  </sheetViews>
  <sheetFormatPr defaultRowHeight="15" x14ac:dyDescent="0.25"/>
  <cols>
    <col min="1" max="1" width="9.140625" style="266"/>
    <col min="2" max="2" width="105.7109375" style="46" customWidth="1"/>
    <col min="3" max="3" width="9.140625" style="1"/>
    <col min="4" max="16384" width="9.140625" style="46"/>
  </cols>
  <sheetData>
    <row r="1" spans="1:2" x14ac:dyDescent="0.25">
      <c r="A1" s="263" t="s">
        <v>646</v>
      </c>
    </row>
    <row r="2" spans="1:2" x14ac:dyDescent="0.25">
      <c r="A2" s="264" t="s">
        <v>664</v>
      </c>
      <c r="B2" s="194" t="s">
        <v>663</v>
      </c>
    </row>
    <row r="3" spans="1:2" x14ac:dyDescent="0.25">
      <c r="A3" s="202">
        <v>1</v>
      </c>
      <c r="B3" s="3" t="s">
        <v>647</v>
      </c>
    </row>
    <row r="4" spans="1:2" x14ac:dyDescent="0.25">
      <c r="A4" s="202">
        <f>A3+1</f>
        <v>2</v>
      </c>
      <c r="B4" s="3" t="s">
        <v>648</v>
      </c>
    </row>
    <row r="5" spans="1:2" x14ac:dyDescent="0.25">
      <c r="A5" s="202">
        <f t="shared" ref="A5:A15" si="0">A4+1</f>
        <v>3</v>
      </c>
      <c r="B5" s="3" t="s">
        <v>649</v>
      </c>
    </row>
    <row r="6" spans="1:2" x14ac:dyDescent="0.25">
      <c r="A6" s="202">
        <f t="shared" si="0"/>
        <v>4</v>
      </c>
      <c r="B6" s="3" t="s">
        <v>740</v>
      </c>
    </row>
    <row r="7" spans="1:2" ht="153.75" x14ac:dyDescent="0.25">
      <c r="A7" s="202">
        <f t="shared" si="0"/>
        <v>5</v>
      </c>
      <c r="B7" s="265" t="s">
        <v>760</v>
      </c>
    </row>
    <row r="8" spans="1:2" x14ac:dyDescent="0.25">
      <c r="A8" s="202">
        <f t="shared" si="0"/>
        <v>6</v>
      </c>
      <c r="B8" s="3" t="s">
        <v>650</v>
      </c>
    </row>
    <row r="9" spans="1:2" x14ac:dyDescent="0.25">
      <c r="A9" s="202">
        <f t="shared" si="0"/>
        <v>7</v>
      </c>
      <c r="B9" s="3" t="s">
        <v>651</v>
      </c>
    </row>
    <row r="10" spans="1:2" x14ac:dyDescent="0.25">
      <c r="A10" s="202">
        <f t="shared" si="0"/>
        <v>8</v>
      </c>
      <c r="B10" s="3" t="s">
        <v>652</v>
      </c>
    </row>
    <row r="11" spans="1:2" x14ac:dyDescent="0.25">
      <c r="A11" s="202">
        <f t="shared" si="0"/>
        <v>9</v>
      </c>
      <c r="B11" s="3" t="s">
        <v>653</v>
      </c>
    </row>
    <row r="12" spans="1:2" x14ac:dyDescent="0.25">
      <c r="A12" s="202">
        <f t="shared" si="0"/>
        <v>10</v>
      </c>
      <c r="B12" s="35" t="s">
        <v>654</v>
      </c>
    </row>
    <row r="13" spans="1:2" ht="128.25" x14ac:dyDescent="0.25">
      <c r="A13" s="202">
        <f t="shared" si="0"/>
        <v>11</v>
      </c>
      <c r="B13" s="35" t="s">
        <v>741</v>
      </c>
    </row>
    <row r="14" spans="1:2" ht="38.25" x14ac:dyDescent="0.25">
      <c r="A14" s="202">
        <f t="shared" si="0"/>
        <v>12</v>
      </c>
      <c r="B14" s="143" t="s">
        <v>711</v>
      </c>
    </row>
    <row r="15" spans="1:2" ht="165.75" x14ac:dyDescent="0.25">
      <c r="A15" s="202">
        <f t="shared" si="0"/>
        <v>13</v>
      </c>
      <c r="B15" s="143" t="s">
        <v>811</v>
      </c>
    </row>
    <row r="17" spans="2:2" x14ac:dyDescent="0.25">
      <c r="B17" s="21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3"/>
  <sheetViews>
    <sheetView showGridLines="0" workbookViewId="0">
      <selection activeCell="A8" sqref="A8"/>
    </sheetView>
  </sheetViews>
  <sheetFormatPr defaultRowHeight="15" x14ac:dyDescent="0.25"/>
  <cols>
    <col min="1" max="1" width="9.140625" style="24"/>
    <col min="2" max="2" width="52.28515625" customWidth="1"/>
    <col min="3" max="3" width="24.140625" customWidth="1"/>
    <col min="4" max="4" width="18.5703125" customWidth="1"/>
    <col min="5" max="5" width="20.140625" customWidth="1"/>
    <col min="6" max="6" width="14" customWidth="1"/>
    <col min="7" max="7" width="15.28515625" customWidth="1"/>
    <col min="8" max="8" width="14.42578125" customWidth="1"/>
  </cols>
  <sheetData>
    <row r="1" spans="1:8" s="1" customFormat="1" x14ac:dyDescent="0.25">
      <c r="A1" s="24"/>
      <c r="B1" s="5"/>
    </row>
    <row r="2" spans="1:8" x14ac:dyDescent="0.25">
      <c r="B2" s="5" t="s">
        <v>404</v>
      </c>
    </row>
    <row r="3" spans="1:8" s="1" customFormat="1" x14ac:dyDescent="0.25">
      <c r="A3" s="24"/>
      <c r="B3" s="5" t="s">
        <v>405</v>
      </c>
    </row>
    <row r="4" spans="1:8" s="1" customFormat="1" x14ac:dyDescent="0.25">
      <c r="A4" s="24"/>
      <c r="B4" s="330" t="s">
        <v>544</v>
      </c>
      <c r="C4" s="331"/>
      <c r="D4" s="331"/>
      <c r="E4" s="331"/>
      <c r="F4" s="332"/>
    </row>
    <row r="5" spans="1:8" s="1" customFormat="1" x14ac:dyDescent="0.25">
      <c r="A5" s="24"/>
      <c r="B5" s="333"/>
      <c r="C5" s="334"/>
      <c r="D5" s="334"/>
      <c r="E5" s="334"/>
      <c r="F5" s="335"/>
    </row>
    <row r="6" spans="1:8" s="1" customFormat="1" x14ac:dyDescent="0.25">
      <c r="A6" s="24"/>
      <c r="B6" s="333"/>
      <c r="C6" s="334"/>
      <c r="D6" s="334"/>
      <c r="E6" s="334"/>
      <c r="F6" s="335"/>
    </row>
    <row r="7" spans="1:8" s="1" customFormat="1" x14ac:dyDescent="0.25">
      <c r="A7" s="24"/>
      <c r="B7" s="336"/>
      <c r="C7" s="337"/>
      <c r="D7" s="337"/>
      <c r="E7" s="337"/>
      <c r="F7" s="338"/>
    </row>
    <row r="8" spans="1:8" ht="75" customHeight="1" x14ac:dyDescent="0.25">
      <c r="A8" s="25" t="s">
        <v>171</v>
      </c>
      <c r="B8" s="329" t="s">
        <v>9</v>
      </c>
      <c r="C8" s="329"/>
      <c r="D8" s="21" t="s">
        <v>199</v>
      </c>
      <c r="E8" s="296" t="s">
        <v>526</v>
      </c>
      <c r="F8" s="297"/>
      <c r="G8" s="297"/>
      <c r="H8" s="298"/>
    </row>
    <row r="9" spans="1:8" ht="15" customHeight="1" x14ac:dyDescent="0.25">
      <c r="A9" s="302" t="s">
        <v>7</v>
      </c>
      <c r="B9" s="303"/>
      <c r="C9" s="303"/>
      <c r="D9" s="303"/>
      <c r="E9" s="303"/>
      <c r="F9" s="303"/>
      <c r="G9" s="303"/>
      <c r="H9" s="304"/>
    </row>
    <row r="10" spans="1:8" s="1" customFormat="1" ht="20.25" customHeight="1" x14ac:dyDescent="0.25">
      <c r="A10" s="8">
        <v>1</v>
      </c>
      <c r="B10" s="340" t="s">
        <v>187</v>
      </c>
      <c r="C10" s="341"/>
      <c r="D10" s="4">
        <f>IF('Input Sheet'!$C$23="A",'High Category Environment'!J54,IF('Input Sheet'!$C$23="B",'Med Category Environment'!J49,'Low Category Environment'!J36))</f>
        <v>0</v>
      </c>
      <c r="E10" s="299">
        <f>IF('Input Sheet'!$C$23="A",'High Category Environment'!K54,IF('Input Sheet'!$C$23="B",'Med Category Environment'!K49,'Low Category Environment'!K36))</f>
        <v>0</v>
      </c>
      <c r="F10" s="300">
        <f>IF('Input Sheet'!$C$23="A",'High Category Environment'!#REF!,IF('Input Sheet'!$C$23="B",'Med Category Environment'!L49,'Low Category Environment'!L36))</f>
        <v>0</v>
      </c>
      <c r="G10" s="300">
        <f>IF('Input Sheet'!$C$23="A",'High Category Environment'!L54,IF('Input Sheet'!$C$23="B",'Med Category Environment'!M49,'Low Category Environment'!M36))</f>
        <v>0</v>
      </c>
      <c r="H10" s="301">
        <f>IF('Input Sheet'!$C$23="A",'High Category Environment'!M54,IF('Input Sheet'!$C$23="B",'Med Category Environment'!N49,'Low Category Environment'!N36))</f>
        <v>0</v>
      </c>
    </row>
    <row r="11" spans="1:8" s="1" customFormat="1" ht="20.25" customHeight="1" x14ac:dyDescent="0.25">
      <c r="A11" s="8">
        <v>2</v>
      </c>
      <c r="B11" s="340" t="s">
        <v>189</v>
      </c>
      <c r="C11" s="341"/>
      <c r="D11" s="4">
        <f>IF('Input Sheet'!$C$23="A",'High Category Environment'!J55,IF('Input Sheet'!$C$23="B",'Med Category Environment'!J50,'Low Category Environment'!J37))</f>
        <v>0</v>
      </c>
      <c r="E11" s="299">
        <f>IF('Input Sheet'!$C$23="A",'High Category Environment'!K55,IF('Input Sheet'!$C$23="B",'Med Category Environment'!K50,'Low Category Environment'!K37))</f>
        <v>0</v>
      </c>
      <c r="F11" s="300">
        <f>IF('Input Sheet'!$C$23="A",'High Category Environment'!#REF!,IF('Input Sheet'!$C$23="B",'Med Category Environment'!L50,'Low Category Environment'!L37))</f>
        <v>0</v>
      </c>
      <c r="G11" s="300">
        <f>IF('Input Sheet'!$C$23="A",'High Category Environment'!L55,IF('Input Sheet'!$C$23="B",'Med Category Environment'!M50,'Low Category Environment'!M37))</f>
        <v>0</v>
      </c>
      <c r="H11" s="301">
        <f>IF('Input Sheet'!$C$23="A",'High Category Environment'!M55,IF('Input Sheet'!$C$23="B",'Med Category Environment'!N50,'Low Category Environment'!N37))</f>
        <v>0</v>
      </c>
    </row>
    <row r="12" spans="1:8" s="1" customFormat="1" ht="20.25" customHeight="1" x14ac:dyDescent="0.25">
      <c r="A12" s="8">
        <v>3</v>
      </c>
      <c r="B12" s="340" t="s">
        <v>8</v>
      </c>
      <c r="C12" s="341"/>
      <c r="D12" s="4">
        <f>IF('Input Sheet'!$C$23="A",'High Category Environment'!J56,IF('Input Sheet'!$C$23="B",'Med Category Environment'!J51,'Low Category Environment'!J38))</f>
        <v>0</v>
      </c>
      <c r="E12" s="299">
        <f>IF('Input Sheet'!$C$23="A",'High Category Environment'!K56,IF('Input Sheet'!$C$23="B",'Med Category Environment'!K51,'Low Category Environment'!K38))</f>
        <v>0</v>
      </c>
      <c r="F12" s="300">
        <f>IF('Input Sheet'!$C$23="A",'High Category Environment'!#REF!,IF('Input Sheet'!$C$23="B",'Med Category Environment'!L51,'Low Category Environment'!L38))</f>
        <v>0</v>
      </c>
      <c r="G12" s="300">
        <f>IF('Input Sheet'!$C$23="A",'High Category Environment'!L56,IF('Input Sheet'!$C$23="B",'Med Category Environment'!M51,'Low Category Environment'!M38))</f>
        <v>0</v>
      </c>
      <c r="H12" s="301">
        <f>IF('Input Sheet'!$C$23="A",'High Category Environment'!M56,IF('Input Sheet'!$C$23="B",'Med Category Environment'!N51,'Low Category Environment'!N38))</f>
        <v>0</v>
      </c>
    </row>
    <row r="13" spans="1:8" s="1" customFormat="1" ht="21.75" customHeight="1" x14ac:dyDescent="0.25">
      <c r="A13" s="8">
        <v>4</v>
      </c>
      <c r="B13" s="339" t="s">
        <v>237</v>
      </c>
      <c r="C13" s="339"/>
      <c r="D13" s="4">
        <f>IF('Input Sheet'!$C$23="A",'High Category Environment'!J57,IF('Input Sheet'!$C$23="B",'Med Category Environment'!J52,'Low Category Environment'!J39))</f>
        <v>0</v>
      </c>
      <c r="E13" s="299">
        <f>IF('Input Sheet'!$C$23="A",'High Category Environment'!K57,IF('Input Sheet'!$C$23="B",'Med Category Environment'!K52,'Low Category Environment'!K39))</f>
        <v>0</v>
      </c>
      <c r="F13" s="300">
        <f>IF('Input Sheet'!$C$23="A",'High Category Environment'!#REF!,IF('Input Sheet'!$C$23="B",'Med Category Environment'!L52,'Low Category Environment'!L39))</f>
        <v>0</v>
      </c>
      <c r="G13" s="300">
        <f>IF('Input Sheet'!$C$23="A",'High Category Environment'!L57,IF('Input Sheet'!$C$23="B",'Med Category Environment'!M52,'Low Category Environment'!M39))</f>
        <v>0</v>
      </c>
      <c r="H13" s="301">
        <f>IF('Input Sheet'!$C$23="A",'High Category Environment'!M57,IF('Input Sheet'!$C$23="B",'Med Category Environment'!N52,'Low Category Environment'!N39))</f>
        <v>0</v>
      </c>
    </row>
    <row r="14" spans="1:8" s="1" customFormat="1" ht="20.25" customHeight="1" x14ac:dyDescent="0.25">
      <c r="A14" s="8">
        <v>5</v>
      </c>
      <c r="B14" s="340" t="s">
        <v>401</v>
      </c>
      <c r="C14" s="341"/>
      <c r="D14" s="4">
        <f>IF('Input Sheet'!$C$23="A",'High Category Environment'!J58,IF('Input Sheet'!$C$23="B",'Med Category Environment'!J53,'Low Category Environment'!J40))</f>
        <v>0</v>
      </c>
      <c r="E14" s="299">
        <f>IF('Input Sheet'!$C$23="A",'High Category Environment'!K58,IF('Input Sheet'!$C$23="B",'Med Category Environment'!K53,'Low Category Environment'!K40))</f>
        <v>0</v>
      </c>
      <c r="F14" s="300">
        <f>IF('Input Sheet'!$C$23="A",'High Category Environment'!#REF!,IF('Input Sheet'!$C$23="B",'Med Category Environment'!L53,'Low Category Environment'!L40))</f>
        <v>0</v>
      </c>
      <c r="G14" s="300">
        <f>IF('Input Sheet'!$C$23="A",'High Category Environment'!L58,IF('Input Sheet'!$C$23="B",'Med Category Environment'!M53,'Low Category Environment'!M40))</f>
        <v>0</v>
      </c>
      <c r="H14" s="301">
        <f>IF('Input Sheet'!$C$23="A",'High Category Environment'!M58,IF('Input Sheet'!$C$23="B",'Med Category Environment'!N53,'Low Category Environment'!N40))</f>
        <v>0</v>
      </c>
    </row>
    <row r="15" spans="1:8" s="1" customFormat="1" ht="20.25" customHeight="1" x14ac:dyDescent="0.25">
      <c r="A15" s="8">
        <v>6</v>
      </c>
      <c r="B15" s="340" t="s">
        <v>186</v>
      </c>
      <c r="C15" s="341"/>
      <c r="D15" s="4">
        <f>IF('Input Sheet'!$C$23="A",'High Category Environment'!J59,IF('Input Sheet'!$C$23="B",'Med Category Environment'!J54,'Low Category Environment'!J41))</f>
        <v>0</v>
      </c>
      <c r="E15" s="299">
        <f>IF('Input Sheet'!$C$23="A",'High Category Environment'!K59,IF('Input Sheet'!$C$23="B",'Med Category Environment'!K54,'Low Category Environment'!K41))</f>
        <v>0</v>
      </c>
      <c r="F15" s="300">
        <f>IF('Input Sheet'!$C$23="A",'High Category Environment'!#REF!,IF('Input Sheet'!$C$23="B",'Med Category Environment'!L54,'Low Category Environment'!L41))</f>
        <v>0</v>
      </c>
      <c r="G15" s="300">
        <f>IF('Input Sheet'!$C$23="A",'High Category Environment'!L59,IF('Input Sheet'!$C$23="B",'Med Category Environment'!M54,'Low Category Environment'!M41))</f>
        <v>0</v>
      </c>
      <c r="H15" s="301">
        <f>IF('Input Sheet'!$C$23="A",'High Category Environment'!M59,IF('Input Sheet'!$C$23="B",'Med Category Environment'!N54,'Low Category Environment'!N41))</f>
        <v>0</v>
      </c>
    </row>
    <row r="16" spans="1:8" s="1" customFormat="1" ht="20.25" customHeight="1" x14ac:dyDescent="0.25">
      <c r="A16" s="8">
        <v>7</v>
      </c>
      <c r="B16" s="340" t="s">
        <v>188</v>
      </c>
      <c r="C16" s="341"/>
      <c r="D16" s="4">
        <f>IF('Input Sheet'!$C$23="A",'High Category Environment'!J60,IF('Input Sheet'!$C$23="B",'Med Category Environment'!J55,'Low Category Environment'!J42))</f>
        <v>0</v>
      </c>
      <c r="E16" s="299">
        <f>IF('Input Sheet'!$C$23="A",'High Category Environment'!K60,IF('Input Sheet'!$C$23="B",'Med Category Environment'!K55,'Low Category Environment'!K42))</f>
        <v>0</v>
      </c>
      <c r="F16" s="300">
        <f>IF('Input Sheet'!$C$23="A",'High Category Environment'!#REF!,IF('Input Sheet'!$C$23="B",'Med Category Environment'!L55,'Low Category Environment'!L42))</f>
        <v>0</v>
      </c>
      <c r="G16" s="300">
        <f>IF('Input Sheet'!$C$23="A",'High Category Environment'!L60,IF('Input Sheet'!$C$23="B",'Med Category Environment'!M55,'Low Category Environment'!M42))</f>
        <v>0</v>
      </c>
      <c r="H16" s="301">
        <f>IF('Input Sheet'!$C$23="A",'High Category Environment'!M60,IF('Input Sheet'!$C$23="B",'Med Category Environment'!N55,'Low Category Environment'!N42))</f>
        <v>0</v>
      </c>
    </row>
    <row r="17" spans="1:8" s="1" customFormat="1" ht="18" customHeight="1" x14ac:dyDescent="0.25">
      <c r="A17" s="47">
        <v>8</v>
      </c>
      <c r="B17" s="340" t="s">
        <v>184</v>
      </c>
      <c r="C17" s="341"/>
      <c r="D17" s="4">
        <f>IF('Input Sheet'!$C$23="A",'High Category Environment'!J61,IF('Input Sheet'!$C$23="B",'Med Category Environment'!J56,'Low Category Environment'!J43))</f>
        <v>0</v>
      </c>
      <c r="E17" s="299">
        <f>IF('Input Sheet'!$C$23="A",'High Category Environment'!K61,IF('Input Sheet'!$C$23="B",'Med Category Environment'!K56,'Low Category Environment'!K43))</f>
        <v>0</v>
      </c>
      <c r="F17" s="300">
        <f>IF('Input Sheet'!$C$23="A",'High Category Environment'!#REF!,IF('Input Sheet'!$C$23="B",'Med Category Environment'!L56,'Low Category Environment'!L43))</f>
        <v>0</v>
      </c>
      <c r="G17" s="300">
        <f>IF('Input Sheet'!$C$23="A",'High Category Environment'!L61,IF('Input Sheet'!$C$23="B",'Med Category Environment'!M56,'Low Category Environment'!M43))</f>
        <v>0</v>
      </c>
      <c r="H17" s="301">
        <f>IF('Input Sheet'!$C$23="A",'High Category Environment'!M61,IF('Input Sheet'!$C$23="B",'Med Category Environment'!N56,'Low Category Environment'!N43))</f>
        <v>0</v>
      </c>
    </row>
    <row r="18" spans="1:8" s="1" customFormat="1" ht="20.25" customHeight="1" x14ac:dyDescent="0.25">
      <c r="A18" s="26"/>
      <c r="B18" s="58"/>
      <c r="C18" s="62" t="s">
        <v>422</v>
      </c>
      <c r="D18" s="87">
        <f>SUM(D10:D17)</f>
        <v>0</v>
      </c>
      <c r="E18" s="284"/>
      <c r="F18" s="284"/>
      <c r="G18" s="284"/>
      <c r="H18" s="285"/>
    </row>
    <row r="19" spans="1:8" s="1" customFormat="1" ht="20.25" customHeight="1" x14ac:dyDescent="0.25">
      <c r="A19" s="26"/>
      <c r="B19" s="58"/>
      <c r="C19" s="108" t="s">
        <v>420</v>
      </c>
      <c r="D19" s="132">
        <f>D18/(8-(COUNTIF(D10:D17,"NA")))</f>
        <v>0</v>
      </c>
      <c r="E19" s="286"/>
      <c r="F19" s="286"/>
      <c r="G19" s="286"/>
      <c r="H19" s="287"/>
    </row>
    <row r="20" spans="1:8" x14ac:dyDescent="0.25">
      <c r="A20" s="293" t="s">
        <v>220</v>
      </c>
      <c r="B20" s="294"/>
      <c r="C20" s="294"/>
      <c r="D20" s="294"/>
      <c r="E20" s="294"/>
      <c r="F20" s="294"/>
      <c r="G20" s="294"/>
      <c r="H20" s="295"/>
    </row>
    <row r="21" spans="1:8" s="1" customFormat="1" x14ac:dyDescent="0.25">
      <c r="A21" s="8">
        <v>1</v>
      </c>
      <c r="B21" s="340" t="s">
        <v>190</v>
      </c>
      <c r="C21" s="341"/>
      <c r="D21" s="4">
        <f>IF('Input Sheet'!$C$24="A",'High Category Social'!J64,IF('Input Sheet'!$C$24="B",'Med Category Social'!J60,'Low Category Social'!J54))</f>
        <v>0</v>
      </c>
      <c r="E21" s="299">
        <f>IF('Input Sheet'!$C$24="A",'High Category Social'!K64,IF('Input Sheet'!$C$24="B",'Med Category Social'!K60,'Low Category Social'!K54))</f>
        <v>0</v>
      </c>
      <c r="F21" s="300" t="e">
        <f>IF('Input Sheet'!$C$24="A",'High Category Social'!L64,IF('Input Sheet'!$C$24="B",'Med Category Social'!L60,'Low Category Social'!#REF!))</f>
        <v>#REF!</v>
      </c>
      <c r="G21" s="300">
        <f>IF('Input Sheet'!$C$24="A",'High Category Social'!M64,IF('Input Sheet'!$C$24="B",'Med Category Social'!M60,'Low Category Social'!L54))</f>
        <v>0</v>
      </c>
      <c r="H21" s="301">
        <f>IF('Input Sheet'!$C$24="A",'High Category Social'!N64,IF('Input Sheet'!$C$24="B",'Med Category Social'!N60,'Low Category Social'!M54))</f>
        <v>0</v>
      </c>
    </row>
    <row r="22" spans="1:8" s="1" customFormat="1" x14ac:dyDescent="0.25">
      <c r="A22" s="8">
        <v>2</v>
      </c>
      <c r="B22" s="340" t="s">
        <v>402</v>
      </c>
      <c r="C22" s="341"/>
      <c r="D22" s="4">
        <f>IF('Input Sheet'!$C$24="A",'High Category Social'!J65,IF('Input Sheet'!$C$24="B",'Med Category Social'!J61,'Low Category Social'!J55))</f>
        <v>0</v>
      </c>
      <c r="E22" s="299">
        <f>IF('Input Sheet'!$C$24="A",'High Category Social'!K65,IF('Input Sheet'!$C$24="B",'Med Category Social'!K61,'Low Category Social'!K55))</f>
        <v>0</v>
      </c>
      <c r="F22" s="300" t="e">
        <f>IF('Input Sheet'!$C$24="A",'High Category Social'!L65,IF('Input Sheet'!$C$24="B",'Med Category Social'!L61,'Low Category Social'!#REF!))</f>
        <v>#REF!</v>
      </c>
      <c r="G22" s="300">
        <f>IF('Input Sheet'!$C$24="A",'High Category Social'!M65,IF('Input Sheet'!$C$24="B",'Med Category Social'!M61,'Low Category Social'!L55))</f>
        <v>0</v>
      </c>
      <c r="H22" s="301">
        <f>IF('Input Sheet'!$C$24="A",'High Category Social'!N65,IF('Input Sheet'!$C$24="B",'Med Category Social'!N61,'Low Category Social'!M55))</f>
        <v>0</v>
      </c>
    </row>
    <row r="23" spans="1:8" s="1" customFormat="1" x14ac:dyDescent="0.25">
      <c r="A23" s="8">
        <v>3</v>
      </c>
      <c r="B23" s="340" t="s">
        <v>191</v>
      </c>
      <c r="C23" s="341"/>
      <c r="D23" s="4">
        <f>IF('Input Sheet'!$C$24="A",'High Category Social'!J66,IF('Input Sheet'!$C$24="B",'Med Category Social'!J62,'Low Category Social'!J56))</f>
        <v>0</v>
      </c>
      <c r="E23" s="299">
        <f>IF('Input Sheet'!$C$24="A",'High Category Social'!K66,IF('Input Sheet'!$C$24="B",'Med Category Social'!K62,'Low Category Social'!K56))</f>
        <v>0</v>
      </c>
      <c r="F23" s="300" t="e">
        <f>IF('Input Sheet'!$C$24="A",'High Category Social'!L66,IF('Input Sheet'!$C$24="B",'Med Category Social'!L62,'Low Category Social'!#REF!))</f>
        <v>#REF!</v>
      </c>
      <c r="G23" s="300">
        <f>IF('Input Sheet'!$C$24="A",'High Category Social'!M66,IF('Input Sheet'!$C$24="B",'Med Category Social'!M62,'Low Category Social'!L56))</f>
        <v>0</v>
      </c>
      <c r="H23" s="301">
        <f>IF('Input Sheet'!$C$24="A",'High Category Social'!N66,IF('Input Sheet'!$C$24="B",'Med Category Social'!N62,'Low Category Social'!M56))</f>
        <v>0</v>
      </c>
    </row>
    <row r="24" spans="1:8" s="1" customFormat="1" x14ac:dyDescent="0.25">
      <c r="A24" s="8">
        <v>4</v>
      </c>
      <c r="B24" s="305" t="s">
        <v>10</v>
      </c>
      <c r="C24" s="306"/>
      <c r="D24" s="4">
        <f>IF('Input Sheet'!$C$24="A",'High Category Social'!J67,IF('Input Sheet'!$C$24="B",'Med Category Social'!J63,'Low Category Social'!J57))</f>
        <v>0</v>
      </c>
      <c r="E24" s="299">
        <f>IF('Input Sheet'!$C$24="A",'High Category Social'!K67,IF('Input Sheet'!$C$24="B",'Med Category Social'!K63,'Low Category Social'!K57))</f>
        <v>0</v>
      </c>
      <c r="F24" s="300" t="e">
        <f>IF('Input Sheet'!$C$24="A",'High Category Social'!L67,IF('Input Sheet'!$C$24="B",'Med Category Social'!L63,'Low Category Social'!#REF!))</f>
        <v>#REF!</v>
      </c>
      <c r="G24" s="300">
        <f>IF('Input Sheet'!$C$24="A",'High Category Social'!M67,IF('Input Sheet'!$C$24="B",'Med Category Social'!M63,'Low Category Social'!L57))</f>
        <v>0</v>
      </c>
      <c r="H24" s="301">
        <f>IF('Input Sheet'!$C$24="A",'High Category Social'!N67,IF('Input Sheet'!$C$24="B",'Med Category Social'!N63,'Low Category Social'!M57))</f>
        <v>0</v>
      </c>
    </row>
    <row r="25" spans="1:8" x14ac:dyDescent="0.25">
      <c r="A25" s="8">
        <v>5</v>
      </c>
      <c r="B25" s="305" t="s">
        <v>192</v>
      </c>
      <c r="C25" s="306"/>
      <c r="D25" s="4">
        <f>IF('Input Sheet'!$C$24="A",'High Category Social'!J68,IF('Input Sheet'!$C$24="B",'Med Category Social'!J64,'Low Category Social'!J58))</f>
        <v>0</v>
      </c>
      <c r="E25" s="299">
        <f>IF('Input Sheet'!$C$24="A",'High Category Social'!K68,IF('Input Sheet'!$C$24="B",'Med Category Social'!K64,'Low Category Social'!K58))</f>
        <v>0</v>
      </c>
      <c r="F25" s="300" t="e">
        <f>IF('Input Sheet'!$C$24="A",'High Category Social'!L68,IF('Input Sheet'!$C$24="B",'Med Category Social'!L64,'Low Category Social'!#REF!))</f>
        <v>#REF!</v>
      </c>
      <c r="G25" s="300">
        <f>IF('Input Sheet'!$C$24="A",'High Category Social'!M68,IF('Input Sheet'!$C$24="B",'Med Category Social'!M64,'Low Category Social'!L58))</f>
        <v>0</v>
      </c>
      <c r="H25" s="301">
        <f>IF('Input Sheet'!$C$24="A",'High Category Social'!N68,IF('Input Sheet'!$C$24="B",'Med Category Social'!N64,'Low Category Social'!M58))</f>
        <v>0</v>
      </c>
    </row>
    <row r="26" spans="1:8" s="1" customFormat="1" x14ac:dyDescent="0.25">
      <c r="A26" s="8">
        <v>6</v>
      </c>
      <c r="B26" s="305" t="s">
        <v>403</v>
      </c>
      <c r="C26" s="306"/>
      <c r="D26" s="4">
        <f>IF('Input Sheet'!$C$24="A",'High Category Social'!J69,IF('Input Sheet'!$C$24="B",'Med Category Social'!J65,'Low Category Social'!J59))</f>
        <v>0</v>
      </c>
      <c r="E26" s="299">
        <f>IF('Input Sheet'!$C$24="A",'High Category Social'!K69,IF('Input Sheet'!$C$24="B",'Med Category Social'!K65,'Low Category Social'!K59))</f>
        <v>0</v>
      </c>
      <c r="F26" s="300" t="e">
        <f>IF('Input Sheet'!$C$24="A",'High Category Social'!L69,IF('Input Sheet'!$C$24="B",'Med Category Social'!L65,'Low Category Social'!#REF!))</f>
        <v>#REF!</v>
      </c>
      <c r="G26" s="300">
        <f>IF('Input Sheet'!$C$24="A",'High Category Social'!M69,IF('Input Sheet'!$C$24="B",'Med Category Social'!M65,'Low Category Social'!L59))</f>
        <v>0</v>
      </c>
      <c r="H26" s="301">
        <f>IF('Input Sheet'!$C$24="A",'High Category Social'!N69,IF('Input Sheet'!$C$24="B",'Med Category Social'!N65,'Low Category Social'!M59))</f>
        <v>0</v>
      </c>
    </row>
    <row r="27" spans="1:8" s="1" customFormat="1" x14ac:dyDescent="0.25">
      <c r="A27" s="56"/>
      <c r="B27" s="57"/>
      <c r="C27" s="61" t="s">
        <v>422</v>
      </c>
      <c r="D27" s="63">
        <f>SUM(D21:D26)</f>
        <v>0</v>
      </c>
      <c r="E27" s="288"/>
      <c r="F27" s="289"/>
      <c r="G27" s="289"/>
      <c r="H27" s="290"/>
    </row>
    <row r="28" spans="1:8" s="1" customFormat="1" x14ac:dyDescent="0.25">
      <c r="A28" s="56"/>
      <c r="B28" s="57"/>
      <c r="C28" s="108" t="s">
        <v>420</v>
      </c>
      <c r="D28" s="133">
        <f>D27/(6-COUNTIF(D21:D26,"NA"))</f>
        <v>0</v>
      </c>
      <c r="E28" s="291"/>
      <c r="F28" s="291"/>
      <c r="G28" s="291"/>
      <c r="H28" s="292"/>
    </row>
    <row r="29" spans="1:8" x14ac:dyDescent="0.25">
      <c r="A29" s="309" t="s">
        <v>11</v>
      </c>
      <c r="B29" s="328"/>
      <c r="C29" s="328"/>
      <c r="D29" s="328"/>
      <c r="E29" s="328"/>
      <c r="F29" s="328"/>
      <c r="G29" s="328"/>
      <c r="H29" s="310"/>
    </row>
    <row r="30" spans="1:8" x14ac:dyDescent="0.25">
      <c r="A30" s="26">
        <v>1</v>
      </c>
      <c r="B30" s="305" t="s">
        <v>222</v>
      </c>
      <c r="C30" s="306"/>
      <c r="D30" s="4">
        <f>IF('Input Sheet'!$C$25="A",'High Category Governance'!J42,IF('Input Sheet'!$C$25="B",'Med Category Governance'!J41,'Low Category Governance'!J41))</f>
        <v>0</v>
      </c>
      <c r="E30" s="321">
        <f>IF('Input Sheet'!$C$25="A",'High Category Governance'!K42,IF('Input Sheet'!$C$25="B",'Med Category Governance'!K41,'Low Category Governance'!K41))</f>
        <v>0</v>
      </c>
      <c r="F30" s="322" t="e">
        <f>IF('Input Sheet'!$C$25="A",'High Category Governance'!L42,IF('Input Sheet'!$C$25="B",'Med Category Governance'!L41,'Low Category Governance'!#REF!))</f>
        <v>#REF!</v>
      </c>
      <c r="G30" s="322">
        <f>IF('Input Sheet'!$C$25="A",'High Category Governance'!M42,IF('Input Sheet'!$C$25="B",'Med Category Governance'!M41,'Low Category Governance'!L41))</f>
        <v>0</v>
      </c>
      <c r="H30" s="323">
        <f>IF('Input Sheet'!$C$25="A",'High Category Governance'!N42,IF('Input Sheet'!$C$25="B",'Med Category Governance'!N41,'Low Category Governance'!M41))</f>
        <v>0</v>
      </c>
    </row>
    <row r="31" spans="1:8" x14ac:dyDescent="0.25">
      <c r="A31" s="26">
        <v>2</v>
      </c>
      <c r="B31" s="305" t="s">
        <v>238</v>
      </c>
      <c r="C31" s="306"/>
      <c r="D31" s="4">
        <f>IF('Input Sheet'!$C$25="A",'High Category Governance'!J43,IF('Input Sheet'!$C$25="B",'Med Category Governance'!J42,'Low Category Governance'!J42))</f>
        <v>0</v>
      </c>
      <c r="E31" s="321">
        <f>IF('Input Sheet'!$C$25="A",'High Category Governance'!K43,IF('Input Sheet'!$C$25="B",'Med Category Governance'!K42,'Low Category Governance'!K42))</f>
        <v>0</v>
      </c>
      <c r="F31" s="322" t="e">
        <f>IF('Input Sheet'!$C$25="A",'High Category Governance'!L43,IF('Input Sheet'!$C$25="B",'Med Category Governance'!L42,'Low Category Governance'!#REF!))</f>
        <v>#REF!</v>
      </c>
      <c r="G31" s="322">
        <f>IF('Input Sheet'!$C$25="A",'High Category Governance'!M43,IF('Input Sheet'!$C$25="B",'Med Category Governance'!M42,'Low Category Governance'!L42))</f>
        <v>0</v>
      </c>
      <c r="H31" s="323">
        <f>IF('Input Sheet'!$C$25="A",'High Category Governance'!N43,IF('Input Sheet'!$C$25="B",'Med Category Governance'!N42,'Low Category Governance'!M42))</f>
        <v>0</v>
      </c>
    </row>
    <row r="32" spans="1:8" x14ac:dyDescent="0.25">
      <c r="A32" s="26">
        <v>3</v>
      </c>
      <c r="B32" s="316" t="s">
        <v>221</v>
      </c>
      <c r="C32" s="317"/>
      <c r="D32" s="4">
        <f>IF('Input Sheet'!$C$25="A",'High Category Governance'!J44,IF('Input Sheet'!$C$25="B",'Med Category Governance'!J43,'Low Category Governance'!J43))</f>
        <v>0</v>
      </c>
      <c r="E32" s="321">
        <f>IF('Input Sheet'!$C$25="A",'High Category Governance'!K44,IF('Input Sheet'!$C$25="B",'Med Category Governance'!K43,'Low Category Governance'!K43))</f>
        <v>0</v>
      </c>
      <c r="F32" s="322" t="e">
        <f>IF('Input Sheet'!$C$25="A",'High Category Governance'!L44,IF('Input Sheet'!$C$25="B",'Med Category Governance'!L43,'Low Category Governance'!#REF!))</f>
        <v>#REF!</v>
      </c>
      <c r="G32" s="322">
        <f>IF('Input Sheet'!$C$25="A",'High Category Governance'!M44,IF('Input Sheet'!$C$25="B",'Med Category Governance'!M43,'Low Category Governance'!L43))</f>
        <v>0</v>
      </c>
      <c r="H32" s="323">
        <f>IF('Input Sheet'!$C$25="A",'High Category Governance'!N44,IF('Input Sheet'!$C$25="B",'Med Category Governance'!N43,'Low Category Governance'!M43))</f>
        <v>0</v>
      </c>
    </row>
    <row r="33" spans="1:8" x14ac:dyDescent="0.25">
      <c r="A33" s="8"/>
      <c r="B33" s="318" t="s">
        <v>422</v>
      </c>
      <c r="C33" s="318"/>
      <c r="D33" s="60">
        <f>SUM(D30:D32)</f>
        <v>0</v>
      </c>
      <c r="E33" s="324"/>
      <c r="F33" s="324"/>
      <c r="G33" s="324"/>
      <c r="H33" s="324"/>
    </row>
    <row r="34" spans="1:8" s="1" customFormat="1" x14ac:dyDescent="0.25">
      <c r="A34" s="8"/>
      <c r="B34" s="319" t="s">
        <v>420</v>
      </c>
      <c r="C34" s="320"/>
      <c r="D34" s="134">
        <f>D33/(3-COUNTIF(D30:D32,"NA"))</f>
        <v>0</v>
      </c>
      <c r="E34" s="325"/>
      <c r="F34" s="326"/>
      <c r="G34" s="326"/>
      <c r="H34" s="327"/>
    </row>
    <row r="35" spans="1:8" s="1" customFormat="1" ht="15.75" thickBot="1" x14ac:dyDescent="0.3">
      <c r="A35" s="24"/>
      <c r="B35" s="14"/>
      <c r="C35" s="108"/>
      <c r="D35" s="96"/>
      <c r="E35" s="20"/>
    </row>
    <row r="36" spans="1:8" s="1" customFormat="1" x14ac:dyDescent="0.25">
      <c r="A36" s="24"/>
      <c r="B36" s="111" t="s">
        <v>419</v>
      </c>
      <c r="C36" s="127">
        <f>D19+D28+D34</f>
        <v>0</v>
      </c>
      <c r="D36" s="20"/>
      <c r="E36" s="20"/>
    </row>
    <row r="37" spans="1:8" s="1" customFormat="1" ht="15.75" thickBot="1" x14ac:dyDescent="0.3">
      <c r="A37" s="24"/>
      <c r="B37" s="112" t="s">
        <v>421</v>
      </c>
      <c r="C37" s="128">
        <f>C36/3</f>
        <v>0</v>
      </c>
      <c r="D37" s="20"/>
      <c r="E37" s="20"/>
    </row>
    <row r="38" spans="1:8" s="1" customFormat="1" x14ac:dyDescent="0.25">
      <c r="A38" s="24"/>
      <c r="B38" s="14"/>
      <c r="C38" s="20"/>
      <c r="D38" s="20"/>
      <c r="E38" s="20"/>
    </row>
    <row r="39" spans="1:8" x14ac:dyDescent="0.25">
      <c r="B39" s="18" t="s">
        <v>168</v>
      </c>
    </row>
    <row r="40" spans="1:8" x14ac:dyDescent="0.25">
      <c r="B40" s="12"/>
    </row>
    <row r="41" spans="1:8" x14ac:dyDescent="0.25">
      <c r="B41" s="13" t="s">
        <v>12</v>
      </c>
    </row>
    <row r="42" spans="1:8" x14ac:dyDescent="0.25">
      <c r="B42" s="13" t="s">
        <v>13</v>
      </c>
    </row>
    <row r="43" spans="1:8" ht="30" x14ac:dyDescent="0.25">
      <c r="A43" s="167" t="s">
        <v>29</v>
      </c>
      <c r="B43" s="168" t="s">
        <v>193</v>
      </c>
      <c r="C43" s="167" t="s">
        <v>194</v>
      </c>
      <c r="D43" s="169" t="s">
        <v>195</v>
      </c>
      <c r="E43" s="169" t="s">
        <v>196</v>
      </c>
      <c r="F43" s="169" t="s">
        <v>197</v>
      </c>
      <c r="G43" s="169" t="s">
        <v>21</v>
      </c>
      <c r="H43" s="169" t="s">
        <v>198</v>
      </c>
    </row>
    <row r="44" spans="1:8" s="1" customFormat="1" ht="17.25" customHeight="1" x14ac:dyDescent="0.25">
      <c r="A44" s="302" t="s">
        <v>7</v>
      </c>
      <c r="B44" s="304"/>
      <c r="C44" s="31"/>
      <c r="D44" s="31"/>
      <c r="E44" s="33"/>
      <c r="F44" s="33"/>
      <c r="G44" s="33"/>
      <c r="H44" s="33"/>
    </row>
    <row r="45" spans="1:8" ht="56.25" customHeight="1" x14ac:dyDescent="0.25">
      <c r="A45" s="163">
        <v>1.1000000000000001</v>
      </c>
      <c r="B45" s="161" t="s">
        <v>187</v>
      </c>
      <c r="C45" s="145"/>
      <c r="D45" s="171">
        <f t="shared" ref="D45:D52" si="0">D10</f>
        <v>0</v>
      </c>
      <c r="E45" s="145"/>
      <c r="F45" s="32"/>
      <c r="G45" s="166"/>
      <c r="H45" s="27"/>
    </row>
    <row r="46" spans="1:8" x14ac:dyDescent="0.25">
      <c r="A46" s="163">
        <v>1.2</v>
      </c>
      <c r="B46" s="162" t="s">
        <v>412</v>
      </c>
      <c r="C46" s="145"/>
      <c r="D46" s="171">
        <f t="shared" si="0"/>
        <v>0</v>
      </c>
      <c r="E46" s="145"/>
      <c r="F46" s="32"/>
      <c r="G46" s="166"/>
      <c r="H46" s="27"/>
    </row>
    <row r="47" spans="1:8" x14ac:dyDescent="0.25">
      <c r="A47" s="163">
        <v>1.3</v>
      </c>
      <c r="B47" s="162" t="s">
        <v>413</v>
      </c>
      <c r="C47" s="145"/>
      <c r="D47" s="171">
        <f t="shared" si="0"/>
        <v>0</v>
      </c>
      <c r="E47" s="145"/>
      <c r="F47" s="27"/>
      <c r="G47" s="166"/>
      <c r="H47" s="27"/>
    </row>
    <row r="48" spans="1:8" x14ac:dyDescent="0.25">
      <c r="A48" s="163">
        <v>1.4</v>
      </c>
      <c r="B48" s="161" t="s">
        <v>414</v>
      </c>
      <c r="C48" s="145"/>
      <c r="D48" s="171">
        <f t="shared" si="0"/>
        <v>0</v>
      </c>
      <c r="E48" s="145"/>
      <c r="F48" s="28"/>
      <c r="G48" s="166"/>
      <c r="H48" s="28"/>
    </row>
    <row r="49" spans="1:8" x14ac:dyDescent="0.25">
      <c r="A49" s="163">
        <v>1.5</v>
      </c>
      <c r="B49" s="161" t="s">
        <v>415</v>
      </c>
      <c r="C49" s="145"/>
      <c r="D49" s="171">
        <f t="shared" si="0"/>
        <v>0</v>
      </c>
      <c r="E49" s="131"/>
      <c r="F49" s="28"/>
      <c r="G49" s="166"/>
      <c r="H49" s="28"/>
    </row>
    <row r="50" spans="1:8" s="1" customFormat="1" x14ac:dyDescent="0.25">
      <c r="A50" s="163">
        <v>1.6</v>
      </c>
      <c r="B50" s="161" t="s">
        <v>186</v>
      </c>
      <c r="C50" s="145"/>
      <c r="D50" s="165">
        <f t="shared" si="0"/>
        <v>0</v>
      </c>
      <c r="E50" s="150"/>
      <c r="F50" s="29"/>
      <c r="G50" s="166"/>
      <c r="H50" s="29"/>
    </row>
    <row r="51" spans="1:8" s="1" customFormat="1" x14ac:dyDescent="0.25">
      <c r="A51" s="164">
        <v>1.7</v>
      </c>
      <c r="B51" s="161" t="s">
        <v>416</v>
      </c>
      <c r="C51" s="145"/>
      <c r="D51" s="165">
        <f t="shared" si="0"/>
        <v>0</v>
      </c>
      <c r="E51" s="150"/>
      <c r="F51" s="29"/>
      <c r="G51" s="166"/>
      <c r="H51" s="29"/>
    </row>
    <row r="52" spans="1:8" s="1" customFormat="1" x14ac:dyDescent="0.25">
      <c r="A52" s="163">
        <v>1.8</v>
      </c>
      <c r="B52" s="161" t="s">
        <v>417</v>
      </c>
      <c r="C52" s="151"/>
      <c r="D52" s="165">
        <f t="shared" si="0"/>
        <v>0</v>
      </c>
      <c r="E52" s="150"/>
      <c r="F52" s="29"/>
      <c r="G52" s="166"/>
      <c r="H52" s="29"/>
    </row>
    <row r="53" spans="1:8" s="1" customFormat="1" ht="15" customHeight="1" x14ac:dyDescent="0.25">
      <c r="A53" s="315" t="s">
        <v>220</v>
      </c>
      <c r="B53" s="315"/>
      <c r="C53" s="22"/>
      <c r="D53" s="22"/>
      <c r="E53" s="34"/>
      <c r="F53" s="34"/>
      <c r="G53" s="34"/>
      <c r="H53" s="34"/>
    </row>
    <row r="54" spans="1:8" s="1" customFormat="1" x14ac:dyDescent="0.25">
      <c r="A54" s="67">
        <v>1.1000000000000001</v>
      </c>
      <c r="B54" s="162" t="s">
        <v>557</v>
      </c>
      <c r="C54" s="148"/>
      <c r="D54" s="165">
        <f t="shared" ref="D54:D59" si="1">D21</f>
        <v>0</v>
      </c>
      <c r="E54" s="29"/>
      <c r="F54" s="29"/>
      <c r="G54" s="29"/>
      <c r="H54" s="29"/>
    </row>
    <row r="55" spans="1:8" s="1" customFormat="1" x14ac:dyDescent="0.25">
      <c r="A55" s="67">
        <v>1.2</v>
      </c>
      <c r="B55" s="162" t="s">
        <v>407</v>
      </c>
      <c r="C55" s="151"/>
      <c r="D55" s="165">
        <f t="shared" si="1"/>
        <v>0</v>
      </c>
      <c r="E55" s="150"/>
      <c r="F55" s="29"/>
      <c r="G55" s="154"/>
      <c r="H55" s="29"/>
    </row>
    <row r="56" spans="1:8" s="1" customFormat="1" x14ac:dyDescent="0.25">
      <c r="A56" s="67">
        <v>1.3</v>
      </c>
      <c r="B56" s="162" t="s">
        <v>408</v>
      </c>
      <c r="C56" s="151"/>
      <c r="D56" s="165">
        <f t="shared" si="1"/>
        <v>0</v>
      </c>
      <c r="E56" s="146"/>
      <c r="F56" s="29"/>
      <c r="G56" s="154"/>
      <c r="H56" s="29"/>
    </row>
    <row r="57" spans="1:8" s="1" customFormat="1" ht="25.5" x14ac:dyDescent="0.25">
      <c r="A57" s="67">
        <v>1.4</v>
      </c>
      <c r="B57" s="143" t="s">
        <v>10</v>
      </c>
      <c r="C57" s="147"/>
      <c r="D57" s="165">
        <f t="shared" si="1"/>
        <v>0</v>
      </c>
      <c r="E57" s="29"/>
      <c r="F57" s="29"/>
      <c r="G57" s="155"/>
      <c r="H57" s="29"/>
    </row>
    <row r="58" spans="1:8" s="1" customFormat="1" x14ac:dyDescent="0.25">
      <c r="A58" s="170">
        <v>1.5</v>
      </c>
      <c r="B58" s="48" t="s">
        <v>409</v>
      </c>
      <c r="C58" s="149"/>
      <c r="D58" s="165">
        <f t="shared" si="1"/>
        <v>0</v>
      </c>
      <c r="E58" s="29"/>
      <c r="F58" s="29"/>
      <c r="G58" s="154"/>
      <c r="H58" s="29"/>
    </row>
    <row r="59" spans="1:8" s="1" customFormat="1" x14ac:dyDescent="0.25">
      <c r="A59" s="163">
        <v>1.6</v>
      </c>
      <c r="B59" s="48" t="s">
        <v>410</v>
      </c>
      <c r="C59" s="149"/>
      <c r="D59" s="165">
        <f t="shared" si="1"/>
        <v>0</v>
      </c>
      <c r="E59" s="150"/>
      <c r="F59" s="29"/>
      <c r="G59" s="154"/>
      <c r="H59" s="29"/>
    </row>
    <row r="60" spans="1:8" s="1" customFormat="1" x14ac:dyDescent="0.25">
      <c r="A60" s="309" t="s">
        <v>11</v>
      </c>
      <c r="B60" s="310"/>
      <c r="C60" s="36"/>
      <c r="D60" s="37"/>
      <c r="E60" s="37"/>
      <c r="F60" s="37"/>
      <c r="G60" s="37"/>
      <c r="H60" s="37"/>
    </row>
    <row r="61" spans="1:8" x14ac:dyDescent="0.25">
      <c r="A61" s="26">
        <v>1.1000000000000001</v>
      </c>
      <c r="B61" s="30" t="s">
        <v>222</v>
      </c>
      <c r="C61" s="152"/>
      <c r="D61" s="171">
        <f>D30</f>
        <v>0</v>
      </c>
      <c r="E61" s="28"/>
      <c r="F61" s="28"/>
      <c r="G61" s="28"/>
      <c r="H61" s="28"/>
    </row>
    <row r="62" spans="1:8" s="1" customFormat="1" x14ac:dyDescent="0.25">
      <c r="A62" s="26">
        <v>1.2</v>
      </c>
      <c r="B62" s="3" t="s">
        <v>411</v>
      </c>
      <c r="C62" s="153"/>
      <c r="D62" s="171">
        <f>D31</f>
        <v>0</v>
      </c>
      <c r="E62" s="28"/>
      <c r="F62" s="28"/>
      <c r="G62" s="28"/>
      <c r="H62" s="28"/>
    </row>
    <row r="63" spans="1:8" s="1" customFormat="1" x14ac:dyDescent="0.25">
      <c r="A63" s="26">
        <v>1.3</v>
      </c>
      <c r="B63" s="48" t="s">
        <v>221</v>
      </c>
      <c r="C63" s="138"/>
      <c r="D63" s="171">
        <f>D32</f>
        <v>0</v>
      </c>
      <c r="E63" s="131"/>
      <c r="F63" s="28"/>
      <c r="G63" s="156"/>
      <c r="H63" s="28"/>
    </row>
    <row r="64" spans="1:8" x14ac:dyDescent="0.25">
      <c r="A64" s="38"/>
      <c r="B64" s="39"/>
      <c r="C64" s="39"/>
      <c r="D64" s="39"/>
      <c r="E64" s="39"/>
      <c r="F64" s="39"/>
      <c r="G64" s="311"/>
      <c r="H64" s="312"/>
    </row>
    <row r="65" spans="1:8" x14ac:dyDescent="0.25">
      <c r="A65" s="307" t="s">
        <v>14</v>
      </c>
      <c r="B65" s="308"/>
      <c r="C65" s="40"/>
      <c r="D65" s="41"/>
      <c r="E65" s="41"/>
      <c r="F65" s="41"/>
      <c r="G65" s="313"/>
      <c r="H65" s="314"/>
    </row>
    <row r="66" spans="1:8" x14ac:dyDescent="0.25">
      <c r="A66" s="307" t="s">
        <v>15</v>
      </c>
      <c r="B66" s="308"/>
      <c r="C66" s="40"/>
      <c r="D66" s="41"/>
      <c r="E66" s="41"/>
      <c r="F66" s="41"/>
      <c r="G66" s="313"/>
      <c r="H66" s="314"/>
    </row>
    <row r="67" spans="1:8" s="1" customFormat="1" x14ac:dyDescent="0.25">
      <c r="A67" s="24"/>
      <c r="B67" s="19"/>
      <c r="C67" s="2"/>
      <c r="D67" s="2"/>
      <c r="E67" s="2"/>
      <c r="F67" s="2"/>
      <c r="G67" s="2"/>
      <c r="H67" s="2"/>
    </row>
    <row r="68" spans="1:8" s="1" customFormat="1" x14ac:dyDescent="0.25">
      <c r="A68" s="24"/>
      <c r="B68" s="2"/>
      <c r="C68" s="2"/>
      <c r="D68" s="2"/>
      <c r="E68" s="2"/>
      <c r="F68" s="2"/>
      <c r="G68" s="2"/>
      <c r="H68" s="2"/>
    </row>
    <row r="70" spans="1:8" ht="15.75" thickBot="1" x14ac:dyDescent="0.3">
      <c r="B70" s="13" t="s">
        <v>16</v>
      </c>
    </row>
    <row r="71" spans="1:8" ht="36.75" thickBot="1" x14ac:dyDescent="0.3">
      <c r="B71" s="43" t="s">
        <v>200</v>
      </c>
      <c r="C71" s="44" t="s">
        <v>17</v>
      </c>
      <c r="D71" s="44" t="s">
        <v>18</v>
      </c>
      <c r="E71" s="44" t="s">
        <v>201</v>
      </c>
      <c r="F71" s="44" t="s">
        <v>19</v>
      </c>
      <c r="G71" s="45" t="s">
        <v>20</v>
      </c>
    </row>
    <row r="72" spans="1:8" x14ac:dyDescent="0.25">
      <c r="B72" s="42"/>
      <c r="C72" s="42"/>
      <c r="D72" s="42"/>
      <c r="E72" s="42"/>
      <c r="F72" s="42"/>
      <c r="G72" s="23"/>
    </row>
    <row r="73" spans="1:8" x14ac:dyDescent="0.25">
      <c r="B73" s="42"/>
      <c r="C73" s="42"/>
      <c r="D73" s="42"/>
      <c r="E73" s="42"/>
      <c r="F73" s="42"/>
      <c r="G73" s="23"/>
    </row>
  </sheetData>
  <dataConsolidate link="1"/>
  <mergeCells count="55">
    <mergeCell ref="A29:H29"/>
    <mergeCell ref="B8:C8"/>
    <mergeCell ref="B4:F7"/>
    <mergeCell ref="B13:C13"/>
    <mergeCell ref="B21:C21"/>
    <mergeCell ref="B22:C22"/>
    <mergeCell ref="B23:C23"/>
    <mergeCell ref="B24:C24"/>
    <mergeCell ref="B26:C26"/>
    <mergeCell ref="B17:C17"/>
    <mergeCell ref="B16:C16"/>
    <mergeCell ref="B15:C15"/>
    <mergeCell ref="B14:C14"/>
    <mergeCell ref="B12:C12"/>
    <mergeCell ref="B11:C11"/>
    <mergeCell ref="B10:C10"/>
    <mergeCell ref="E22:H22"/>
    <mergeCell ref="E23:H23"/>
    <mergeCell ref="E24:H24"/>
    <mergeCell ref="E25:H25"/>
    <mergeCell ref="E26:H26"/>
    <mergeCell ref="E30:H30"/>
    <mergeCell ref="E31:H31"/>
    <mergeCell ref="E32:H32"/>
    <mergeCell ref="E33:H33"/>
    <mergeCell ref="E34:H34"/>
    <mergeCell ref="A53:B53"/>
    <mergeCell ref="A65:B65"/>
    <mergeCell ref="B30:C30"/>
    <mergeCell ref="B32:C32"/>
    <mergeCell ref="B33:C33"/>
    <mergeCell ref="A44:B44"/>
    <mergeCell ref="B31:C31"/>
    <mergeCell ref="B34:C34"/>
    <mergeCell ref="A66:B66"/>
    <mergeCell ref="A60:B60"/>
    <mergeCell ref="G64:H64"/>
    <mergeCell ref="G65:H65"/>
    <mergeCell ref="G66:H66"/>
    <mergeCell ref="E18:H19"/>
    <mergeCell ref="E27:H27"/>
    <mergeCell ref="E28:H28"/>
    <mergeCell ref="A20:H20"/>
    <mergeCell ref="E8:H8"/>
    <mergeCell ref="E10:H10"/>
    <mergeCell ref="E11:H11"/>
    <mergeCell ref="E12:H12"/>
    <mergeCell ref="E13:H13"/>
    <mergeCell ref="E14:H14"/>
    <mergeCell ref="E15:H15"/>
    <mergeCell ref="E16:H16"/>
    <mergeCell ref="E17:H17"/>
    <mergeCell ref="A9:H9"/>
    <mergeCell ref="B25:C25"/>
    <mergeCell ref="E21:H21"/>
  </mergeCells>
  <pageMargins left="0.7" right="0.7" top="0.75" bottom="0.75" header="0.3" footer="0.3"/>
  <pageSetup paperSize="9" orientation="portrait" verticalDpi="9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2" workbookViewId="0">
      <selection activeCell="B6" sqref="B6"/>
    </sheetView>
  </sheetViews>
  <sheetFormatPr defaultRowHeight="15" x14ac:dyDescent="0.25"/>
  <cols>
    <col min="1" max="1" width="23.42578125" customWidth="1"/>
  </cols>
  <sheetData>
    <row r="1" spans="1:2" x14ac:dyDescent="0.25">
      <c r="A1" s="1" t="s">
        <v>234</v>
      </c>
    </row>
    <row r="2" spans="1:2" x14ac:dyDescent="0.25">
      <c r="A2" s="1" t="s">
        <v>235</v>
      </c>
    </row>
    <row r="3" spans="1:2" x14ac:dyDescent="0.25">
      <c r="A3" s="1" t="s">
        <v>236</v>
      </c>
      <c r="B3" t="s">
        <v>556</v>
      </c>
    </row>
    <row r="4" spans="1:2" x14ac:dyDescent="0.25">
      <c r="A4" s="1"/>
      <c r="B4" t="s">
        <v>555</v>
      </c>
    </row>
    <row r="5" spans="1:2" x14ac:dyDescent="0.25">
      <c r="B5" t="s">
        <v>554</v>
      </c>
    </row>
    <row r="8" spans="1:2" x14ac:dyDescent="0.25">
      <c r="A8" t="s">
        <v>223</v>
      </c>
    </row>
    <row r="9" spans="1:2" x14ac:dyDescent="0.25">
      <c r="A9" t="s">
        <v>224</v>
      </c>
    </row>
    <row r="10" spans="1:2" x14ac:dyDescent="0.25">
      <c r="A10" t="s">
        <v>225</v>
      </c>
    </row>
    <row r="11" spans="1:2" x14ac:dyDescent="0.25">
      <c r="A11" t="s">
        <v>226</v>
      </c>
    </row>
    <row r="12" spans="1:2" x14ac:dyDescent="0.25">
      <c r="A12" t="s">
        <v>227</v>
      </c>
    </row>
    <row r="13" spans="1:2" x14ac:dyDescent="0.25">
      <c r="A13" t="s">
        <v>228</v>
      </c>
    </row>
    <row r="14" spans="1:2" x14ac:dyDescent="0.25">
      <c r="A14" t="s">
        <v>229</v>
      </c>
    </row>
    <row r="15" spans="1:2" x14ac:dyDescent="0.25">
      <c r="A15" t="s">
        <v>230</v>
      </c>
    </row>
    <row r="16" spans="1:2" x14ac:dyDescent="0.25">
      <c r="A16" t="s">
        <v>231</v>
      </c>
    </row>
    <row r="17" spans="1:1" x14ac:dyDescent="0.25">
      <c r="A17" t="s">
        <v>232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election activeCell="B4" sqref="B4"/>
    </sheetView>
  </sheetViews>
  <sheetFormatPr defaultRowHeight="15" x14ac:dyDescent="0.25"/>
  <cols>
    <col min="1" max="1" width="9.140625" style="217"/>
    <col min="2" max="2" width="79.140625" customWidth="1"/>
    <col min="3" max="3" width="71.28515625" style="218" customWidth="1"/>
  </cols>
  <sheetData>
    <row r="1" spans="1:3" x14ac:dyDescent="0.25">
      <c r="A1" s="215" t="s">
        <v>144</v>
      </c>
    </row>
    <row r="2" spans="1:3" x14ac:dyDescent="0.25">
      <c r="A2" s="216" t="s">
        <v>166</v>
      </c>
      <c r="B2" s="78" t="s">
        <v>144</v>
      </c>
      <c r="C2" s="219" t="s">
        <v>424</v>
      </c>
    </row>
    <row r="3" spans="1:3" ht="25.5" x14ac:dyDescent="0.25">
      <c r="A3" s="202">
        <v>1</v>
      </c>
      <c r="B3" s="11" t="s">
        <v>145</v>
      </c>
      <c r="C3" s="129"/>
    </row>
    <row r="4" spans="1:3" ht="19.5" customHeight="1" x14ac:dyDescent="0.25">
      <c r="A4" s="202">
        <v>2</v>
      </c>
      <c r="B4" s="11" t="s">
        <v>146</v>
      </c>
      <c r="C4" s="342" t="s">
        <v>425</v>
      </c>
    </row>
    <row r="5" spans="1:3" ht="25.5" customHeight="1" x14ac:dyDescent="0.25">
      <c r="A5" s="202">
        <v>3</v>
      </c>
      <c r="B5" s="11" t="s">
        <v>147</v>
      </c>
      <c r="C5" s="342"/>
    </row>
    <row r="6" spans="1:3" ht="23.25" customHeight="1" x14ac:dyDescent="0.25">
      <c r="A6" s="202">
        <v>4</v>
      </c>
      <c r="B6" s="11" t="s">
        <v>148</v>
      </c>
      <c r="C6" s="342"/>
    </row>
    <row r="7" spans="1:3" ht="21.75" customHeight="1" x14ac:dyDescent="0.25">
      <c r="A7" s="202">
        <v>5</v>
      </c>
      <c r="B7" s="11" t="s">
        <v>149</v>
      </c>
      <c r="C7" s="342"/>
    </row>
    <row r="8" spans="1:3" ht="63.75" x14ac:dyDescent="0.25">
      <c r="A8" s="202">
        <v>6</v>
      </c>
      <c r="B8" s="11" t="s">
        <v>150</v>
      </c>
      <c r="C8" s="213" t="s">
        <v>503</v>
      </c>
    </row>
    <row r="9" spans="1:3" ht="38.25" x14ac:dyDescent="0.25">
      <c r="A9" s="202">
        <v>7</v>
      </c>
      <c r="B9" s="11" t="s">
        <v>434</v>
      </c>
      <c r="C9" s="213" t="s">
        <v>426</v>
      </c>
    </row>
    <row r="10" spans="1:3" ht="38.25" x14ac:dyDescent="0.25">
      <c r="A10" s="202">
        <v>8</v>
      </c>
      <c r="B10" s="11" t="s">
        <v>151</v>
      </c>
      <c r="C10" s="213" t="s">
        <v>427</v>
      </c>
    </row>
    <row r="11" spans="1:3" ht="38.25" x14ac:dyDescent="0.25">
      <c r="A11" s="202">
        <v>9</v>
      </c>
      <c r="B11" s="11" t="s">
        <v>167</v>
      </c>
      <c r="C11" s="213" t="s">
        <v>428</v>
      </c>
    </row>
    <row r="12" spans="1:3" ht="25.5" x14ac:dyDescent="0.25">
      <c r="A12" s="202">
        <v>10</v>
      </c>
      <c r="B12" s="11" t="s">
        <v>152</v>
      </c>
      <c r="C12" s="213" t="s">
        <v>429</v>
      </c>
    </row>
    <row r="13" spans="1:3" ht="38.25" x14ac:dyDescent="0.25">
      <c r="A13" s="202">
        <v>11</v>
      </c>
      <c r="B13" s="11" t="s">
        <v>153</v>
      </c>
      <c r="C13" s="213" t="s">
        <v>430</v>
      </c>
    </row>
    <row r="14" spans="1:3" ht="76.5" x14ac:dyDescent="0.25">
      <c r="A14" s="202">
        <v>12</v>
      </c>
      <c r="B14" s="11" t="s">
        <v>154</v>
      </c>
      <c r="C14" s="213" t="s">
        <v>504</v>
      </c>
    </row>
    <row r="15" spans="1:3" ht="76.5" x14ac:dyDescent="0.25">
      <c r="A15" s="202">
        <v>13</v>
      </c>
      <c r="B15" s="11" t="s">
        <v>155</v>
      </c>
      <c r="C15" s="213" t="s">
        <v>431</v>
      </c>
    </row>
    <row r="16" spans="1:3" ht="191.25" x14ac:dyDescent="0.25">
      <c r="A16" s="202">
        <v>14</v>
      </c>
      <c r="B16" s="11" t="s">
        <v>156</v>
      </c>
      <c r="C16" s="213" t="s">
        <v>505</v>
      </c>
    </row>
    <row r="17" spans="1:3" ht="76.5" x14ac:dyDescent="0.25">
      <c r="A17" s="202">
        <v>15</v>
      </c>
      <c r="B17" s="11" t="s">
        <v>157</v>
      </c>
      <c r="C17" s="213" t="s">
        <v>506</v>
      </c>
    </row>
    <row r="18" spans="1:3" ht="41.25" customHeight="1" x14ac:dyDescent="0.25">
      <c r="A18" s="202">
        <v>16</v>
      </c>
      <c r="B18" s="11" t="s">
        <v>435</v>
      </c>
      <c r="C18" s="342" t="s">
        <v>432</v>
      </c>
    </row>
    <row r="19" spans="1:3" ht="54" customHeight="1" x14ac:dyDescent="0.25">
      <c r="A19" s="202">
        <v>17</v>
      </c>
      <c r="B19" s="11" t="s">
        <v>158</v>
      </c>
      <c r="C19" s="342"/>
    </row>
    <row r="20" spans="1:3" ht="280.5" x14ac:dyDescent="0.25">
      <c r="A20" s="202">
        <v>18</v>
      </c>
      <c r="B20" s="11" t="s">
        <v>159</v>
      </c>
      <c r="C20" s="213" t="s">
        <v>507</v>
      </c>
    </row>
    <row r="21" spans="1:3" ht="51" x14ac:dyDescent="0.25">
      <c r="A21" s="202">
        <v>19</v>
      </c>
      <c r="B21" s="11" t="s">
        <v>160</v>
      </c>
      <c r="C21" s="213" t="s">
        <v>508</v>
      </c>
    </row>
    <row r="22" spans="1:3" ht="51" x14ac:dyDescent="0.25">
      <c r="A22" s="202">
        <v>20</v>
      </c>
      <c r="B22" s="11" t="s">
        <v>161</v>
      </c>
      <c r="C22" s="213" t="s">
        <v>509</v>
      </c>
    </row>
    <row r="23" spans="1:3" ht="102" x14ac:dyDescent="0.25">
      <c r="A23" s="202">
        <v>21</v>
      </c>
      <c r="B23" s="11" t="s">
        <v>162</v>
      </c>
      <c r="C23" s="213" t="s">
        <v>510</v>
      </c>
    </row>
    <row r="24" spans="1:3" ht="63.75" x14ac:dyDescent="0.25">
      <c r="A24" s="202">
        <v>22</v>
      </c>
      <c r="B24" s="11" t="s">
        <v>163</v>
      </c>
      <c r="C24" s="213" t="s">
        <v>511</v>
      </c>
    </row>
    <row r="25" spans="1:3" x14ac:dyDescent="0.25">
      <c r="A25" s="202">
        <v>23</v>
      </c>
      <c r="B25" s="11" t="s">
        <v>164</v>
      </c>
      <c r="C25" s="129"/>
    </row>
    <row r="26" spans="1:3" ht="38.25" x14ac:dyDescent="0.25">
      <c r="A26" s="202">
        <v>24</v>
      </c>
      <c r="B26" s="11" t="s">
        <v>165</v>
      </c>
      <c r="C26" s="213" t="s">
        <v>433</v>
      </c>
    </row>
  </sheetData>
  <mergeCells count="2">
    <mergeCell ref="C4:C7"/>
    <mergeCell ref="C18:C19"/>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topLeftCell="A20" zoomScaleNormal="100" workbookViewId="0">
      <selection activeCell="B26" sqref="B26"/>
    </sheetView>
  </sheetViews>
  <sheetFormatPr defaultRowHeight="15" x14ac:dyDescent="0.25"/>
  <cols>
    <col min="2" max="2" width="39.7109375" style="184" customWidth="1"/>
    <col min="3" max="3" width="12" customWidth="1"/>
    <col min="4" max="4" width="11" customWidth="1"/>
    <col min="6" max="6" width="16.140625" style="1" customWidth="1"/>
    <col min="7" max="7" width="6.5703125" style="1" hidden="1" customWidth="1"/>
    <col min="8" max="8" width="27.140625" style="1" customWidth="1"/>
    <col min="9" max="9" width="27.7109375" customWidth="1"/>
    <col min="10" max="10" width="18.5703125" customWidth="1"/>
    <col min="11" max="11" width="32.7109375" customWidth="1"/>
  </cols>
  <sheetData>
    <row r="1" spans="1:9" x14ac:dyDescent="0.25">
      <c r="A1" s="379" t="s">
        <v>239</v>
      </c>
      <c r="B1" s="379"/>
      <c r="C1" s="379"/>
      <c r="D1" s="384"/>
      <c r="E1" s="385"/>
      <c r="F1" s="386"/>
      <c r="G1" s="385" t="s">
        <v>240</v>
      </c>
      <c r="H1" s="391"/>
      <c r="I1" s="386"/>
    </row>
    <row r="2" spans="1:9" x14ac:dyDescent="0.25">
      <c r="A2" s="379"/>
      <c r="B2" s="379"/>
      <c r="C2" s="379"/>
      <c r="D2" s="384"/>
      <c r="E2" s="387"/>
      <c r="F2" s="388"/>
      <c r="G2" s="389"/>
      <c r="H2" s="392"/>
      <c r="I2" s="390"/>
    </row>
    <row r="3" spans="1:9" x14ac:dyDescent="0.25">
      <c r="A3" s="398" t="s">
        <v>175</v>
      </c>
      <c r="B3" s="399"/>
      <c r="C3" s="399"/>
      <c r="D3" s="399"/>
      <c r="E3" s="387"/>
      <c r="F3" s="388"/>
      <c r="G3" s="385"/>
      <c r="H3" s="391"/>
      <c r="I3" s="386"/>
    </row>
    <row r="4" spans="1:9" x14ac:dyDescent="0.25">
      <c r="A4" s="404" t="s">
        <v>764</v>
      </c>
      <c r="B4" s="397"/>
      <c r="C4" s="397"/>
      <c r="D4" s="397"/>
      <c r="E4" s="387"/>
      <c r="F4" s="388"/>
      <c r="G4" s="387" t="s">
        <v>22</v>
      </c>
      <c r="H4" s="400"/>
      <c r="I4" s="388"/>
    </row>
    <row r="5" spans="1:9" x14ac:dyDescent="0.25">
      <c r="A5" s="405" t="s">
        <v>23</v>
      </c>
      <c r="B5" s="406"/>
      <c r="C5" s="406"/>
      <c r="D5" s="406"/>
      <c r="E5" s="387"/>
      <c r="F5" s="388"/>
      <c r="G5" s="401"/>
      <c r="H5" s="402"/>
      <c r="I5" s="403"/>
    </row>
    <row r="6" spans="1:9" x14ac:dyDescent="0.25">
      <c r="A6" s="407" t="s">
        <v>24</v>
      </c>
      <c r="B6" s="399"/>
      <c r="C6" s="399"/>
      <c r="D6" s="399"/>
      <c r="E6" s="387"/>
      <c r="F6" s="388"/>
      <c r="G6" s="401"/>
      <c r="H6" s="402"/>
      <c r="I6" s="403"/>
    </row>
    <row r="7" spans="1:9" x14ac:dyDescent="0.25">
      <c r="A7" s="407"/>
      <c r="B7" s="399"/>
      <c r="C7" s="399"/>
      <c r="D7" s="399"/>
      <c r="E7" s="387"/>
      <c r="F7" s="388"/>
      <c r="G7" s="401"/>
      <c r="H7" s="402"/>
      <c r="I7" s="403"/>
    </row>
    <row r="8" spans="1:9" x14ac:dyDescent="0.25">
      <c r="A8" s="396" t="s">
        <v>177</v>
      </c>
      <c r="B8" s="397"/>
      <c r="C8" s="397"/>
      <c r="D8" s="397"/>
      <c r="E8" s="389"/>
      <c r="F8" s="390"/>
      <c r="G8" s="393"/>
      <c r="H8" s="394"/>
      <c r="I8" s="395"/>
    </row>
    <row r="9" spans="1:9" x14ac:dyDescent="0.25">
      <c r="A9" s="371" t="s">
        <v>25</v>
      </c>
      <c r="B9" s="372"/>
      <c r="C9" s="372"/>
      <c r="D9" s="372"/>
      <c r="E9" s="372"/>
      <c r="F9" s="372"/>
      <c r="G9" s="372"/>
      <c r="H9" s="372"/>
      <c r="I9" s="373"/>
    </row>
    <row r="10" spans="1:9" x14ac:dyDescent="0.25">
      <c r="A10" s="367" t="s">
        <v>26</v>
      </c>
      <c r="B10" s="368"/>
      <c r="C10" s="368"/>
      <c r="D10" s="368"/>
      <c r="E10" s="368"/>
      <c r="F10" s="368"/>
      <c r="G10" s="368"/>
      <c r="H10" s="368"/>
      <c r="I10" s="369"/>
    </row>
    <row r="11" spans="1:9" x14ac:dyDescent="0.25">
      <c r="A11" s="367" t="s">
        <v>27</v>
      </c>
      <c r="B11" s="368"/>
      <c r="C11" s="368"/>
      <c r="D11" s="368"/>
      <c r="E11" s="368"/>
      <c r="F11" s="368"/>
      <c r="G11" s="368"/>
      <c r="H11" s="368"/>
      <c r="I11" s="369"/>
    </row>
    <row r="12" spans="1:9" x14ac:dyDescent="0.25">
      <c r="A12" s="376" t="s">
        <v>28</v>
      </c>
      <c r="B12" s="377"/>
      <c r="C12" s="377"/>
      <c r="D12" s="377"/>
      <c r="E12" s="377"/>
      <c r="F12" s="377"/>
      <c r="G12" s="377"/>
      <c r="H12" s="377"/>
      <c r="I12" s="378"/>
    </row>
    <row r="13" spans="1:9" ht="15" customHeight="1" x14ac:dyDescent="0.25">
      <c r="A13" s="379" t="s">
        <v>29</v>
      </c>
      <c r="B13" s="380" t="s">
        <v>30</v>
      </c>
      <c r="C13" s="361" t="s">
        <v>558</v>
      </c>
      <c r="D13" s="362"/>
      <c r="E13" s="363"/>
      <c r="F13" s="361" t="s">
        <v>172</v>
      </c>
      <c r="G13" s="362"/>
      <c r="H13" s="363"/>
      <c r="I13" s="379" t="s">
        <v>31</v>
      </c>
    </row>
    <row r="14" spans="1:9" x14ac:dyDescent="0.25">
      <c r="A14" s="379"/>
      <c r="B14" s="380"/>
      <c r="C14" s="364"/>
      <c r="D14" s="365"/>
      <c r="E14" s="366"/>
      <c r="F14" s="364"/>
      <c r="G14" s="365"/>
      <c r="H14" s="366"/>
      <c r="I14" s="379"/>
    </row>
    <row r="15" spans="1:9" x14ac:dyDescent="0.25">
      <c r="A15" s="374" t="s">
        <v>7</v>
      </c>
      <c r="B15" s="374"/>
      <c r="C15" s="374"/>
      <c r="D15" s="374"/>
      <c r="E15" s="374"/>
      <c r="F15" s="374"/>
      <c r="G15" s="374"/>
      <c r="H15" s="374"/>
      <c r="I15" s="374"/>
    </row>
    <row r="16" spans="1:9" x14ac:dyDescent="0.25">
      <c r="A16" s="375"/>
      <c r="B16" s="375"/>
      <c r="C16" s="381"/>
      <c r="D16" s="382"/>
      <c r="E16" s="383"/>
      <c r="F16" s="375" t="s">
        <v>174</v>
      </c>
      <c r="G16" s="375"/>
      <c r="H16" s="50" t="s">
        <v>173</v>
      </c>
      <c r="I16" s="50"/>
    </row>
    <row r="17" spans="1:9" ht="66" customHeight="1" x14ac:dyDescent="0.25">
      <c r="A17" s="277" t="s">
        <v>560</v>
      </c>
      <c r="B17" s="201" t="s">
        <v>718</v>
      </c>
      <c r="C17" s="356"/>
      <c r="D17" s="357"/>
      <c r="E17" s="358"/>
      <c r="F17" s="353"/>
      <c r="G17" s="353"/>
      <c r="H17" s="72"/>
      <c r="I17" s="144"/>
    </row>
    <row r="18" spans="1:9" x14ac:dyDescent="0.25">
      <c r="A18" s="354" t="s">
        <v>241</v>
      </c>
      <c r="B18" s="354"/>
      <c r="C18" s="354"/>
      <c r="D18" s="354"/>
      <c r="E18" s="354"/>
      <c r="F18" s="354"/>
      <c r="G18" s="354"/>
      <c r="H18" s="354"/>
      <c r="I18" s="354"/>
    </row>
    <row r="19" spans="1:9" ht="38.25" x14ac:dyDescent="0.25">
      <c r="A19" s="277" t="s">
        <v>242</v>
      </c>
      <c r="B19" s="224" t="s">
        <v>243</v>
      </c>
      <c r="C19" s="356"/>
      <c r="D19" s="357"/>
      <c r="E19" s="358"/>
      <c r="F19" s="353"/>
      <c r="G19" s="353"/>
      <c r="H19" s="72"/>
      <c r="I19" s="144"/>
    </row>
    <row r="20" spans="1:9" ht="51" x14ac:dyDescent="0.25">
      <c r="A20" s="277" t="s">
        <v>562</v>
      </c>
      <c r="B20" s="224" t="s">
        <v>245</v>
      </c>
      <c r="C20" s="356"/>
      <c r="D20" s="357"/>
      <c r="E20" s="358"/>
      <c r="F20" s="353"/>
      <c r="G20" s="353"/>
      <c r="H20" s="72"/>
      <c r="I20" s="50"/>
    </row>
    <row r="21" spans="1:9" x14ac:dyDescent="0.25">
      <c r="A21" s="354" t="s">
        <v>246</v>
      </c>
      <c r="B21" s="354"/>
      <c r="C21" s="354"/>
      <c r="D21" s="354"/>
      <c r="E21" s="354"/>
      <c r="F21" s="354"/>
      <c r="G21" s="354"/>
      <c r="H21" s="354"/>
      <c r="I21" s="354"/>
    </row>
    <row r="22" spans="1:9" ht="25.5" x14ac:dyDescent="0.25">
      <c r="A22" s="277" t="s">
        <v>247</v>
      </c>
      <c r="B22" s="224" t="s">
        <v>248</v>
      </c>
      <c r="C22" s="356"/>
      <c r="D22" s="357"/>
      <c r="E22" s="358"/>
      <c r="F22" s="353"/>
      <c r="G22" s="353"/>
      <c r="H22" s="72"/>
      <c r="I22" s="141"/>
    </row>
    <row r="23" spans="1:9" ht="51" x14ac:dyDescent="0.25">
      <c r="A23" s="277" t="s">
        <v>564</v>
      </c>
      <c r="B23" s="224" t="s">
        <v>250</v>
      </c>
      <c r="C23" s="356"/>
      <c r="D23" s="357"/>
      <c r="E23" s="358"/>
      <c r="F23" s="353"/>
      <c r="G23" s="353"/>
      <c r="H23" s="72"/>
      <c r="I23" s="42"/>
    </row>
    <row r="24" spans="1:9" ht="67.5" customHeight="1" x14ac:dyDescent="0.25">
      <c r="A24" s="277" t="s">
        <v>565</v>
      </c>
      <c r="B24" s="224" t="s">
        <v>806</v>
      </c>
      <c r="C24" s="356"/>
      <c r="D24" s="357"/>
      <c r="E24" s="358"/>
      <c r="F24" s="355"/>
      <c r="G24" s="355"/>
      <c r="H24" s="73"/>
      <c r="I24" s="73"/>
    </row>
    <row r="25" spans="1:9" ht="63.75" x14ac:dyDescent="0.25">
      <c r="A25" s="277" t="s">
        <v>566</v>
      </c>
      <c r="B25" s="224" t="s">
        <v>807</v>
      </c>
      <c r="C25" s="356"/>
      <c r="D25" s="357"/>
      <c r="E25" s="358"/>
      <c r="F25" s="355"/>
      <c r="G25" s="355"/>
      <c r="H25" s="73"/>
      <c r="I25" s="141"/>
    </row>
    <row r="26" spans="1:9" ht="25.5" x14ac:dyDescent="0.25">
      <c r="A26" s="277" t="s">
        <v>765</v>
      </c>
      <c r="B26" s="224" t="s">
        <v>251</v>
      </c>
      <c r="C26" s="356"/>
      <c r="D26" s="357"/>
      <c r="E26" s="358"/>
      <c r="F26" s="370"/>
      <c r="G26" s="370"/>
      <c r="H26" s="74"/>
      <c r="I26" s="142"/>
    </row>
    <row r="27" spans="1:9" ht="25.5" x14ac:dyDescent="0.25">
      <c r="A27" s="277" t="s">
        <v>252</v>
      </c>
      <c r="B27" s="224" t="s">
        <v>253</v>
      </c>
      <c r="C27" s="356"/>
      <c r="D27" s="357"/>
      <c r="E27" s="358"/>
      <c r="F27" s="353"/>
      <c r="G27" s="353"/>
      <c r="H27" s="72"/>
      <c r="I27" s="50"/>
    </row>
    <row r="28" spans="1:9" ht="38.25" x14ac:dyDescent="0.25">
      <c r="A28" s="277" t="s">
        <v>766</v>
      </c>
      <c r="B28" s="224" t="s">
        <v>254</v>
      </c>
      <c r="C28" s="356"/>
      <c r="D28" s="357"/>
      <c r="E28" s="358"/>
      <c r="F28" s="353"/>
      <c r="G28" s="353"/>
      <c r="H28" s="72"/>
      <c r="I28" s="42"/>
    </row>
    <row r="29" spans="1:9" ht="63.75" x14ac:dyDescent="0.25">
      <c r="A29" s="277" t="s">
        <v>567</v>
      </c>
      <c r="B29" s="224" t="s">
        <v>696</v>
      </c>
      <c r="C29" s="356"/>
      <c r="D29" s="357"/>
      <c r="E29" s="358"/>
      <c r="F29" s="355"/>
      <c r="G29" s="355"/>
      <c r="H29" s="73"/>
      <c r="I29" s="141"/>
    </row>
    <row r="30" spans="1:9" x14ac:dyDescent="0.25">
      <c r="A30" s="354" t="s">
        <v>255</v>
      </c>
      <c r="B30" s="354"/>
      <c r="C30" s="354"/>
      <c r="D30" s="354"/>
      <c r="E30" s="354"/>
      <c r="F30" s="354"/>
      <c r="G30" s="354"/>
      <c r="H30" s="354"/>
      <c r="I30" s="354"/>
    </row>
    <row r="31" spans="1:9" ht="25.5" x14ac:dyDescent="0.25">
      <c r="A31" s="278" t="s">
        <v>256</v>
      </c>
      <c r="B31" s="175" t="s">
        <v>257</v>
      </c>
      <c r="C31" s="356"/>
      <c r="D31" s="357"/>
      <c r="E31" s="358"/>
      <c r="F31" s="353"/>
      <c r="G31" s="353"/>
      <c r="H31" s="72"/>
      <c r="I31" s="50"/>
    </row>
    <row r="32" spans="1:9" ht="51" x14ac:dyDescent="0.25">
      <c r="A32" s="278" t="s">
        <v>258</v>
      </c>
      <c r="B32" s="175" t="s">
        <v>329</v>
      </c>
      <c r="C32" s="356"/>
      <c r="D32" s="357"/>
      <c r="E32" s="358"/>
      <c r="F32" s="353"/>
      <c r="G32" s="353"/>
      <c r="H32" s="72"/>
      <c r="I32" s="42"/>
    </row>
    <row r="33" spans="1:9" x14ac:dyDescent="0.25">
      <c r="A33" s="354" t="s">
        <v>259</v>
      </c>
      <c r="B33" s="354"/>
      <c r="C33" s="354"/>
      <c r="D33" s="354"/>
      <c r="E33" s="354"/>
      <c r="F33" s="354"/>
      <c r="G33" s="354"/>
      <c r="H33" s="354"/>
      <c r="I33" s="354"/>
    </row>
    <row r="34" spans="1:9" ht="42" customHeight="1" x14ac:dyDescent="0.25">
      <c r="A34" s="278" t="s">
        <v>260</v>
      </c>
      <c r="B34" s="175" t="s">
        <v>261</v>
      </c>
      <c r="C34" s="356"/>
      <c r="D34" s="357"/>
      <c r="E34" s="358"/>
      <c r="F34" s="353"/>
      <c r="G34" s="353"/>
      <c r="H34" s="72"/>
      <c r="I34" s="42"/>
    </row>
    <row r="35" spans="1:9" ht="25.5" x14ac:dyDescent="0.25">
      <c r="A35" s="278" t="s">
        <v>262</v>
      </c>
      <c r="B35" s="175" t="s">
        <v>263</v>
      </c>
      <c r="C35" s="356"/>
      <c r="D35" s="357"/>
      <c r="E35" s="358"/>
      <c r="F35" s="353"/>
      <c r="G35" s="353"/>
      <c r="H35" s="72"/>
      <c r="I35" s="50"/>
    </row>
    <row r="36" spans="1:9" ht="25.5" x14ac:dyDescent="0.25">
      <c r="A36" s="278" t="s">
        <v>264</v>
      </c>
      <c r="B36" s="175" t="s">
        <v>265</v>
      </c>
      <c r="C36" s="356"/>
      <c r="D36" s="357"/>
      <c r="E36" s="358"/>
      <c r="F36" s="353"/>
      <c r="G36" s="353"/>
      <c r="H36" s="72"/>
      <c r="I36" s="50"/>
    </row>
    <row r="37" spans="1:9" x14ac:dyDescent="0.25">
      <c r="A37" s="354" t="s">
        <v>266</v>
      </c>
      <c r="B37" s="354"/>
      <c r="C37" s="354"/>
      <c r="D37" s="354"/>
      <c r="E37" s="354"/>
      <c r="F37" s="354"/>
      <c r="G37" s="354"/>
      <c r="H37" s="354"/>
      <c r="I37" s="354"/>
    </row>
    <row r="38" spans="1:9" ht="29.25" customHeight="1" x14ac:dyDescent="0.25">
      <c r="A38" s="278" t="s">
        <v>267</v>
      </c>
      <c r="B38" s="175" t="s">
        <v>268</v>
      </c>
      <c r="C38" s="356"/>
      <c r="D38" s="357"/>
      <c r="E38" s="358"/>
      <c r="F38" s="353"/>
      <c r="G38" s="353"/>
      <c r="H38" s="72"/>
      <c r="I38" s="42"/>
    </row>
    <row r="39" spans="1:9" s="1" customFormat="1" ht="51" x14ac:dyDescent="0.25">
      <c r="A39" s="278" t="s">
        <v>303</v>
      </c>
      <c r="B39" s="175" t="s">
        <v>275</v>
      </c>
      <c r="C39" s="356"/>
      <c r="D39" s="357"/>
      <c r="E39" s="358"/>
      <c r="F39" s="72"/>
      <c r="G39" s="72"/>
      <c r="H39" s="72"/>
      <c r="I39" s="144"/>
    </row>
    <row r="40" spans="1:9" x14ac:dyDescent="0.25">
      <c r="A40" s="354" t="s">
        <v>269</v>
      </c>
      <c r="B40" s="354"/>
      <c r="C40" s="354"/>
      <c r="D40" s="354"/>
      <c r="E40" s="354"/>
      <c r="F40" s="354"/>
      <c r="G40" s="354"/>
      <c r="H40" s="354"/>
      <c r="I40" s="354"/>
    </row>
    <row r="41" spans="1:9" ht="38.25" x14ac:dyDescent="0.25">
      <c r="A41" s="278" t="s">
        <v>270</v>
      </c>
      <c r="B41" s="183" t="s">
        <v>271</v>
      </c>
      <c r="C41" s="356"/>
      <c r="D41" s="357"/>
      <c r="E41" s="358"/>
      <c r="F41" s="355"/>
      <c r="G41" s="355"/>
      <c r="H41" s="73"/>
      <c r="I41" s="141"/>
    </row>
    <row r="42" spans="1:9" x14ac:dyDescent="0.25">
      <c r="A42" s="354" t="s">
        <v>272</v>
      </c>
      <c r="B42" s="354"/>
      <c r="C42" s="354"/>
      <c r="D42" s="354"/>
      <c r="E42" s="354"/>
      <c r="F42" s="354"/>
      <c r="G42" s="354"/>
      <c r="H42" s="354"/>
      <c r="I42" s="354"/>
    </row>
    <row r="43" spans="1:9" ht="38.25" x14ac:dyDescent="0.25">
      <c r="A43" s="278" t="s">
        <v>273</v>
      </c>
      <c r="B43" s="175" t="s">
        <v>331</v>
      </c>
      <c r="C43" s="356"/>
      <c r="D43" s="357"/>
      <c r="E43" s="358"/>
      <c r="F43" s="353"/>
      <c r="G43" s="353"/>
      <c r="H43" s="72"/>
      <c r="I43" s="42"/>
    </row>
    <row r="44" spans="1:9" x14ac:dyDescent="0.25">
      <c r="A44" s="354" t="s">
        <v>398</v>
      </c>
      <c r="B44" s="354"/>
      <c r="C44" s="354"/>
      <c r="D44" s="354"/>
      <c r="E44" s="354"/>
      <c r="F44" s="354"/>
      <c r="G44" s="354"/>
      <c r="H44" s="354"/>
      <c r="I44" s="354"/>
    </row>
    <row r="45" spans="1:9" ht="25.5" x14ac:dyDescent="0.25">
      <c r="A45" s="277" t="s">
        <v>568</v>
      </c>
      <c r="B45" s="224" t="s">
        <v>276</v>
      </c>
      <c r="C45" s="356"/>
      <c r="D45" s="357"/>
      <c r="E45" s="358"/>
      <c r="F45" s="353"/>
      <c r="G45" s="353"/>
      <c r="H45" s="72"/>
      <c r="I45" s="42"/>
    </row>
    <row r="46" spans="1:9" ht="25.5" x14ac:dyDescent="0.25">
      <c r="A46" s="225"/>
      <c r="B46" s="226" t="s">
        <v>559</v>
      </c>
      <c r="F46"/>
      <c r="G46"/>
      <c r="H46"/>
    </row>
    <row r="47" spans="1:9" x14ac:dyDescent="0.25">
      <c r="A47" s="49" t="s">
        <v>697</v>
      </c>
      <c r="F47"/>
      <c r="G47"/>
      <c r="H47"/>
    </row>
    <row r="48" spans="1:9" x14ac:dyDescent="0.25">
      <c r="A48" s="49" t="s">
        <v>333</v>
      </c>
      <c r="F48"/>
      <c r="G48"/>
      <c r="H48"/>
    </row>
    <row r="49" spans="1:11" x14ac:dyDescent="0.25">
      <c r="A49" s="49"/>
      <c r="F49"/>
      <c r="G49"/>
      <c r="H49"/>
    </row>
    <row r="50" spans="1:11" x14ac:dyDescent="0.25">
      <c r="A50" s="49"/>
      <c r="B50" s="349" t="s">
        <v>453</v>
      </c>
      <c r="C50" s="350"/>
      <c r="D50" s="350"/>
      <c r="E50" s="350"/>
      <c r="F50" s="350"/>
      <c r="G50" s="350"/>
      <c r="H50" s="350"/>
      <c r="I50" s="350"/>
      <c r="J50" s="350"/>
      <c r="K50" s="350"/>
    </row>
    <row r="51" spans="1:11" x14ac:dyDescent="0.25">
      <c r="B51" s="349"/>
      <c r="C51" s="350"/>
      <c r="D51" s="350"/>
      <c r="E51" s="350"/>
      <c r="F51" s="350"/>
      <c r="G51" s="350"/>
      <c r="H51" s="350"/>
      <c r="I51" s="350"/>
      <c r="J51" s="350"/>
      <c r="K51" s="350"/>
    </row>
    <row r="52" spans="1:11" x14ac:dyDescent="0.25">
      <c r="B52" s="351"/>
      <c r="C52" s="352"/>
      <c r="D52" s="352"/>
      <c r="E52" s="352"/>
      <c r="F52" s="352"/>
      <c r="G52" s="352"/>
      <c r="H52" s="352"/>
      <c r="I52" s="352"/>
      <c r="J52" s="352"/>
      <c r="K52" s="352"/>
    </row>
    <row r="53" spans="1:11" x14ac:dyDescent="0.25">
      <c r="B53" s="185" t="s">
        <v>454</v>
      </c>
      <c r="C53" s="359">
        <v>0</v>
      </c>
      <c r="D53" s="360"/>
      <c r="E53" s="359">
        <v>1</v>
      </c>
      <c r="F53" s="360"/>
      <c r="G53" s="359">
        <v>2</v>
      </c>
      <c r="H53" s="360"/>
      <c r="I53" s="66">
        <v>3</v>
      </c>
      <c r="J53" s="66" t="s">
        <v>455</v>
      </c>
      <c r="K53" s="66" t="s">
        <v>525</v>
      </c>
    </row>
    <row r="54" spans="1:11" ht="143.25" customHeight="1" x14ac:dyDescent="0.25">
      <c r="B54" s="271" t="s">
        <v>726</v>
      </c>
      <c r="C54" s="345" t="s">
        <v>767</v>
      </c>
      <c r="D54" s="346"/>
      <c r="E54" s="345" t="s">
        <v>770</v>
      </c>
      <c r="F54" s="346"/>
      <c r="G54" s="345" t="s">
        <v>769</v>
      </c>
      <c r="H54" s="346"/>
      <c r="I54" s="224" t="s">
        <v>768</v>
      </c>
      <c r="J54" s="67">
        <v>0</v>
      </c>
      <c r="K54" s="23"/>
    </row>
    <row r="55" spans="1:11" ht="336.75" customHeight="1" x14ac:dyDescent="0.25">
      <c r="B55" s="271" t="s">
        <v>725</v>
      </c>
      <c r="C55" s="345" t="s">
        <v>469</v>
      </c>
      <c r="D55" s="346"/>
      <c r="E55" s="345" t="s">
        <v>720</v>
      </c>
      <c r="F55" s="346"/>
      <c r="G55" s="231"/>
      <c r="H55" s="233" t="s">
        <v>709</v>
      </c>
      <c r="I55" s="227" t="s">
        <v>799</v>
      </c>
      <c r="J55" s="67">
        <v>0</v>
      </c>
      <c r="K55" s="23"/>
    </row>
    <row r="56" spans="1:11" ht="133.5" customHeight="1" x14ac:dyDescent="0.25">
      <c r="B56" s="173" t="s">
        <v>754</v>
      </c>
      <c r="C56" s="347" t="s">
        <v>470</v>
      </c>
      <c r="D56" s="348"/>
      <c r="E56" s="347" t="s">
        <v>471</v>
      </c>
      <c r="F56" s="348"/>
      <c r="G56" s="129"/>
      <c r="H56" s="130" t="s">
        <v>456</v>
      </c>
      <c r="I56" s="130" t="s">
        <v>702</v>
      </c>
      <c r="J56" s="67">
        <v>0</v>
      </c>
      <c r="K56" s="23"/>
    </row>
    <row r="57" spans="1:11" ht="244.5" customHeight="1" x14ac:dyDescent="0.25">
      <c r="B57" s="173" t="s">
        <v>753</v>
      </c>
      <c r="C57" s="347" t="s">
        <v>472</v>
      </c>
      <c r="D57" s="348"/>
      <c r="E57" s="347" t="s">
        <v>771</v>
      </c>
      <c r="F57" s="348"/>
      <c r="G57" s="129"/>
      <c r="H57" s="130" t="s">
        <v>473</v>
      </c>
      <c r="I57" s="227" t="s">
        <v>759</v>
      </c>
      <c r="J57" s="67">
        <v>0</v>
      </c>
      <c r="K57" s="23"/>
    </row>
    <row r="58" spans="1:11" ht="153" customHeight="1" x14ac:dyDescent="0.25">
      <c r="B58" s="271" t="s">
        <v>752</v>
      </c>
      <c r="C58" s="347" t="s">
        <v>773</v>
      </c>
      <c r="D58" s="348"/>
      <c r="E58" s="347" t="s">
        <v>474</v>
      </c>
      <c r="F58" s="348"/>
      <c r="G58" s="129"/>
      <c r="H58" s="131" t="s">
        <v>772</v>
      </c>
      <c r="I58" s="130" t="s">
        <v>804</v>
      </c>
      <c r="J58" s="67">
        <v>0</v>
      </c>
      <c r="K58" s="23"/>
    </row>
    <row r="59" spans="1:11" ht="131.25" customHeight="1" x14ac:dyDescent="0.25">
      <c r="B59" s="271" t="s">
        <v>751</v>
      </c>
      <c r="C59" s="345" t="s">
        <v>475</v>
      </c>
      <c r="D59" s="346"/>
      <c r="E59" s="345" t="s">
        <v>476</v>
      </c>
      <c r="F59" s="346"/>
      <c r="G59" s="231"/>
      <c r="H59" s="200" t="s">
        <v>721</v>
      </c>
      <c r="I59" s="200" t="s">
        <v>722</v>
      </c>
      <c r="J59" s="67">
        <v>0</v>
      </c>
      <c r="K59" s="23"/>
    </row>
    <row r="60" spans="1:11" ht="213" customHeight="1" x14ac:dyDescent="0.25">
      <c r="B60" s="271" t="s">
        <v>750</v>
      </c>
      <c r="C60" s="345" t="s">
        <v>477</v>
      </c>
      <c r="D60" s="346"/>
      <c r="E60" s="345" t="s">
        <v>774</v>
      </c>
      <c r="F60" s="346"/>
      <c r="G60" s="231"/>
      <c r="H60" s="234" t="s">
        <v>775</v>
      </c>
      <c r="I60" s="200" t="s">
        <v>776</v>
      </c>
      <c r="J60" s="67">
        <v>0</v>
      </c>
      <c r="K60" s="23"/>
    </row>
    <row r="61" spans="1:11" ht="109.5" customHeight="1" x14ac:dyDescent="0.25">
      <c r="B61" s="271" t="s">
        <v>724</v>
      </c>
      <c r="C61" s="343" t="s">
        <v>723</v>
      </c>
      <c r="D61" s="344"/>
      <c r="E61" s="345" t="s">
        <v>478</v>
      </c>
      <c r="F61" s="346"/>
      <c r="G61" s="231"/>
      <c r="H61" s="234" t="s">
        <v>479</v>
      </c>
      <c r="I61" s="234" t="s">
        <v>480</v>
      </c>
      <c r="J61" s="67">
        <v>0</v>
      </c>
      <c r="K61" s="23"/>
    </row>
  </sheetData>
  <mergeCells count="98">
    <mergeCell ref="C38:E38"/>
    <mergeCell ref="C39:E39"/>
    <mergeCell ref="C41:E41"/>
    <mergeCell ref="C43:E43"/>
    <mergeCell ref="C45:E45"/>
    <mergeCell ref="A42:I42"/>
    <mergeCell ref="A44:I44"/>
    <mergeCell ref="F43:G43"/>
    <mergeCell ref="F32:G32"/>
    <mergeCell ref="F34:G34"/>
    <mergeCell ref="F35:G35"/>
    <mergeCell ref="F38:G38"/>
    <mergeCell ref="F36:G36"/>
    <mergeCell ref="C32:E32"/>
    <mergeCell ref="C34:E34"/>
    <mergeCell ref="C35:E35"/>
    <mergeCell ref="C36:E36"/>
    <mergeCell ref="F16:G16"/>
    <mergeCell ref="F17:G17"/>
    <mergeCell ref="F19:G19"/>
    <mergeCell ref="F20:G20"/>
    <mergeCell ref="F22:G22"/>
    <mergeCell ref="A18:I18"/>
    <mergeCell ref="A21:I21"/>
    <mergeCell ref="C17:E17"/>
    <mergeCell ref="C19:E19"/>
    <mergeCell ref="C20:E20"/>
    <mergeCell ref="C22:E22"/>
    <mergeCell ref="F28:G28"/>
    <mergeCell ref="A1:D2"/>
    <mergeCell ref="E1:F8"/>
    <mergeCell ref="G1:I2"/>
    <mergeCell ref="G8:I8"/>
    <mergeCell ref="A8:D8"/>
    <mergeCell ref="A3:D3"/>
    <mergeCell ref="G3:I3"/>
    <mergeCell ref="G4:I4"/>
    <mergeCell ref="G5:I5"/>
    <mergeCell ref="G6:I6"/>
    <mergeCell ref="A4:D4"/>
    <mergeCell ref="A5:D5"/>
    <mergeCell ref="A6:D6"/>
    <mergeCell ref="A7:D7"/>
    <mergeCell ref="G7:I7"/>
    <mergeCell ref="A9:I9"/>
    <mergeCell ref="A15:I15"/>
    <mergeCell ref="A16:B16"/>
    <mergeCell ref="A12:I12"/>
    <mergeCell ref="A13:A14"/>
    <mergeCell ref="B13:B14"/>
    <mergeCell ref="I13:I14"/>
    <mergeCell ref="C13:E14"/>
    <mergeCell ref="C16:E16"/>
    <mergeCell ref="C31:E31"/>
    <mergeCell ref="F13:H14"/>
    <mergeCell ref="A10:I10"/>
    <mergeCell ref="A11:I11"/>
    <mergeCell ref="F23:G23"/>
    <mergeCell ref="F24:G24"/>
    <mergeCell ref="F25:G25"/>
    <mergeCell ref="F26:G26"/>
    <mergeCell ref="C23:E23"/>
    <mergeCell ref="C24:E24"/>
    <mergeCell ref="C25:E25"/>
    <mergeCell ref="C26:E26"/>
    <mergeCell ref="C55:D55"/>
    <mergeCell ref="E55:F55"/>
    <mergeCell ref="C53:D53"/>
    <mergeCell ref="E53:F53"/>
    <mergeCell ref="G53:H53"/>
    <mergeCell ref="B50:K52"/>
    <mergeCell ref="F27:G27"/>
    <mergeCell ref="C54:D54"/>
    <mergeCell ref="E54:F54"/>
    <mergeCell ref="G54:H54"/>
    <mergeCell ref="A33:I33"/>
    <mergeCell ref="A37:I37"/>
    <mergeCell ref="F41:G41"/>
    <mergeCell ref="F45:G45"/>
    <mergeCell ref="A40:I40"/>
    <mergeCell ref="F29:G29"/>
    <mergeCell ref="F31:G31"/>
    <mergeCell ref="A30:I30"/>
    <mergeCell ref="C27:E27"/>
    <mergeCell ref="C28:E28"/>
    <mergeCell ref="C29:E29"/>
    <mergeCell ref="C56:D56"/>
    <mergeCell ref="E56:F56"/>
    <mergeCell ref="C57:D57"/>
    <mergeCell ref="E57:F57"/>
    <mergeCell ref="C58:D58"/>
    <mergeCell ref="E58:F58"/>
    <mergeCell ref="C61:D61"/>
    <mergeCell ref="E61:F61"/>
    <mergeCell ref="C59:D59"/>
    <mergeCell ref="E59:F59"/>
    <mergeCell ref="C60:D60"/>
    <mergeCell ref="E60:F60"/>
  </mergeCells>
  <dataValidations count="1">
    <dataValidation type="list" allowBlank="1" showInputMessage="1" showErrorMessage="1" sqref="J54:J61">
      <formula1>"0,1,2,3,NA"</formula1>
    </dataValidation>
  </dataValidations>
  <hyperlinks>
    <hyperlink ref="A47" location="_ftnref2" display="_ftnref2"/>
    <hyperlink ref="A48" location="_ftnref3" display="_ftnref3"/>
    <hyperlink ref="I59" location="'Important terminologies'!A1" display="'Important terminologies'!A1"/>
    <hyperlink ref="H59" location="'Important terminologies'!A1" display="'Important terminologies'!A1"/>
    <hyperlink ref="I60" location="'Important terminologies'!A1" display="'Important terminologies'!A1"/>
    <hyperlink ref="B17" location="'Environmental compliances'!A1" display="Does the company comply with all relevant local environmental laws, standards and regulations? (List of sample compliances provided in sheet &quot;Environmental Compliances&quot;)"/>
    <hyperlink ref="C61:D61" location="'Important terminologies'!A1" display="'Important terminologies'!A1"/>
    <hyperlink ref="I57" location="'Important terminologies'!A1" display="'Important terminologies'!A1"/>
    <hyperlink ref="I55" location="'Important terminologies'!A1" display="'Important terminologies'!A1"/>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C17:E17 C19:E20 C22:E29 C31:E32 C34:E36 C38:E39 C41:E41 C43:E43 C45:E45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workbookViewId="0">
      <selection activeCell="I68" sqref="I68"/>
    </sheetView>
  </sheetViews>
  <sheetFormatPr defaultRowHeight="12.75" x14ac:dyDescent="0.2"/>
  <cols>
    <col min="1" max="1" width="9.140625" style="46"/>
    <col min="2" max="2" width="39.7109375" style="193" customWidth="1"/>
    <col min="3" max="3" width="12" style="46" customWidth="1"/>
    <col min="4" max="4" width="9.140625" style="46"/>
    <col min="5" max="5" width="9.140625" style="46" customWidth="1"/>
    <col min="6" max="6" width="16.140625" style="46" customWidth="1"/>
    <col min="7" max="7" width="0" style="46" hidden="1" customWidth="1"/>
    <col min="8" max="8" width="27.140625" style="46" customWidth="1"/>
    <col min="9" max="9" width="27.7109375" style="46" customWidth="1"/>
    <col min="10" max="10" width="18.5703125" style="46" customWidth="1"/>
    <col min="11" max="11" width="29.5703125" style="46" customWidth="1"/>
    <col min="12" max="16384" width="9.140625" style="46"/>
  </cols>
  <sheetData>
    <row r="1" spans="1:9" x14ac:dyDescent="0.2">
      <c r="A1" s="379" t="s">
        <v>239</v>
      </c>
      <c r="B1" s="379"/>
      <c r="C1" s="379"/>
      <c r="D1" s="379"/>
      <c r="E1" s="385"/>
      <c r="F1" s="386"/>
      <c r="G1" s="385" t="s">
        <v>240</v>
      </c>
      <c r="H1" s="391"/>
      <c r="I1" s="386"/>
    </row>
    <row r="2" spans="1:9" x14ac:dyDescent="0.2">
      <c r="A2" s="379"/>
      <c r="B2" s="379"/>
      <c r="C2" s="379"/>
      <c r="D2" s="379"/>
      <c r="E2" s="387"/>
      <c r="F2" s="388"/>
      <c r="G2" s="389"/>
      <c r="H2" s="392"/>
      <c r="I2" s="390"/>
    </row>
    <row r="3" spans="1:9" x14ac:dyDescent="0.2">
      <c r="A3" s="371" t="s">
        <v>175</v>
      </c>
      <c r="B3" s="372"/>
      <c r="C3" s="372"/>
      <c r="D3" s="373"/>
      <c r="E3" s="387"/>
      <c r="F3" s="388"/>
      <c r="G3" s="385"/>
      <c r="H3" s="391"/>
      <c r="I3" s="386"/>
    </row>
    <row r="4" spans="1:9" x14ac:dyDescent="0.2">
      <c r="A4" s="396" t="s">
        <v>176</v>
      </c>
      <c r="B4" s="397"/>
      <c r="C4" s="397"/>
      <c r="D4" s="420"/>
      <c r="E4" s="387"/>
      <c r="F4" s="388"/>
      <c r="G4" s="387" t="s">
        <v>22</v>
      </c>
      <c r="H4" s="400"/>
      <c r="I4" s="388"/>
    </row>
    <row r="5" spans="1:9" x14ac:dyDescent="0.2">
      <c r="A5" s="405" t="s">
        <v>23</v>
      </c>
      <c r="B5" s="406"/>
      <c r="C5" s="406"/>
      <c r="D5" s="421"/>
      <c r="E5" s="387"/>
      <c r="F5" s="388"/>
      <c r="G5" s="422"/>
      <c r="H5" s="423"/>
      <c r="I5" s="424"/>
    </row>
    <row r="6" spans="1:9" x14ac:dyDescent="0.2">
      <c r="A6" s="407" t="s">
        <v>24</v>
      </c>
      <c r="B6" s="399"/>
      <c r="C6" s="399"/>
      <c r="D6" s="425"/>
      <c r="E6" s="387"/>
      <c r="F6" s="388"/>
      <c r="G6" s="422"/>
      <c r="H6" s="423"/>
      <c r="I6" s="424"/>
    </row>
    <row r="7" spans="1:9" x14ac:dyDescent="0.2">
      <c r="A7" s="407"/>
      <c r="B7" s="399"/>
      <c r="C7" s="399"/>
      <c r="D7" s="425"/>
      <c r="E7" s="387"/>
      <c r="F7" s="388"/>
      <c r="G7" s="422"/>
      <c r="H7" s="423"/>
      <c r="I7" s="424"/>
    </row>
    <row r="8" spans="1:9" x14ac:dyDescent="0.2">
      <c r="A8" s="396" t="s">
        <v>177</v>
      </c>
      <c r="B8" s="397"/>
      <c r="C8" s="397"/>
      <c r="D8" s="420"/>
      <c r="E8" s="389"/>
      <c r="F8" s="390"/>
      <c r="G8" s="426"/>
      <c r="H8" s="427"/>
      <c r="I8" s="428"/>
    </row>
    <row r="9" spans="1:9" x14ac:dyDescent="0.2">
      <c r="A9" s="371" t="s">
        <v>25</v>
      </c>
      <c r="B9" s="372"/>
      <c r="C9" s="372"/>
      <c r="D9" s="372"/>
      <c r="E9" s="372"/>
      <c r="F9" s="372"/>
      <c r="G9" s="372"/>
      <c r="H9" s="372"/>
      <c r="I9" s="373"/>
    </row>
    <row r="10" spans="1:9" x14ac:dyDescent="0.2">
      <c r="A10" s="429" t="s">
        <v>514</v>
      </c>
      <c r="B10" s="430"/>
      <c r="C10" s="430"/>
      <c r="D10" s="430"/>
      <c r="E10" s="430"/>
      <c r="F10" s="430"/>
      <c r="G10" s="430"/>
      <c r="H10" s="430"/>
      <c r="I10" s="431"/>
    </row>
    <row r="11" spans="1:9" x14ac:dyDescent="0.2">
      <c r="A11" s="429" t="s">
        <v>513</v>
      </c>
      <c r="B11" s="430"/>
      <c r="C11" s="430"/>
      <c r="D11" s="430"/>
      <c r="E11" s="430"/>
      <c r="F11" s="430"/>
      <c r="G11" s="430"/>
      <c r="H11" s="430"/>
      <c r="I11" s="431"/>
    </row>
    <row r="12" spans="1:9" x14ac:dyDescent="0.2">
      <c r="A12" s="376" t="s">
        <v>28</v>
      </c>
      <c r="B12" s="377"/>
      <c r="C12" s="377"/>
      <c r="D12" s="377"/>
      <c r="E12" s="377"/>
      <c r="F12" s="377"/>
      <c r="G12" s="377"/>
      <c r="H12" s="377"/>
      <c r="I12" s="378"/>
    </row>
    <row r="13" spans="1:9" ht="12.75" customHeight="1" x14ac:dyDescent="0.2">
      <c r="A13" s="379" t="s">
        <v>29</v>
      </c>
      <c r="B13" s="417" t="s">
        <v>30</v>
      </c>
      <c r="C13" s="361" t="s">
        <v>558</v>
      </c>
      <c r="D13" s="362"/>
      <c r="E13" s="363"/>
      <c r="F13" s="380" t="s">
        <v>172</v>
      </c>
      <c r="G13" s="380"/>
      <c r="H13" s="380"/>
      <c r="I13" s="379" t="s">
        <v>31</v>
      </c>
    </row>
    <row r="14" spans="1:9" x14ac:dyDescent="0.2">
      <c r="A14" s="379"/>
      <c r="B14" s="417"/>
      <c r="C14" s="364"/>
      <c r="D14" s="365"/>
      <c r="E14" s="366"/>
      <c r="F14" s="70" t="s">
        <v>512</v>
      </c>
      <c r="G14" s="70"/>
      <c r="H14" s="70" t="s">
        <v>173</v>
      </c>
      <c r="I14" s="379"/>
    </row>
    <row r="15" spans="1:9" x14ac:dyDescent="0.2">
      <c r="A15" s="374" t="s">
        <v>211</v>
      </c>
      <c r="B15" s="374"/>
      <c r="C15" s="374"/>
      <c r="D15" s="374"/>
      <c r="E15" s="374"/>
      <c r="F15" s="374"/>
      <c r="G15" s="374"/>
      <c r="H15" s="374"/>
      <c r="I15" s="374"/>
    </row>
    <row r="16" spans="1:9" ht="51" x14ac:dyDescent="0.2">
      <c r="A16" s="277" t="s">
        <v>682</v>
      </c>
      <c r="B16" s="227" t="s">
        <v>683</v>
      </c>
      <c r="C16" s="356"/>
      <c r="D16" s="357"/>
      <c r="E16" s="358"/>
      <c r="F16" s="353"/>
      <c r="G16" s="353"/>
      <c r="H16" s="72"/>
      <c r="I16" s="50"/>
    </row>
    <row r="17" spans="1:9" x14ac:dyDescent="0.2">
      <c r="A17" s="354" t="s">
        <v>277</v>
      </c>
      <c r="B17" s="418"/>
      <c r="C17" s="354"/>
      <c r="D17" s="354"/>
      <c r="E17" s="354"/>
      <c r="F17" s="354"/>
      <c r="G17" s="354"/>
      <c r="H17" s="354"/>
      <c r="I17" s="354"/>
    </row>
    <row r="18" spans="1:9" ht="25.5" x14ac:dyDescent="0.2">
      <c r="A18" s="419" t="s">
        <v>242</v>
      </c>
      <c r="B18" s="158" t="s">
        <v>278</v>
      </c>
      <c r="C18" s="408"/>
      <c r="D18" s="409"/>
      <c r="E18" s="410"/>
      <c r="F18" s="353"/>
      <c r="G18" s="353"/>
      <c r="H18" s="353"/>
      <c r="I18" s="375"/>
    </row>
    <row r="19" spans="1:9" x14ac:dyDescent="0.2">
      <c r="A19" s="419"/>
      <c r="B19" s="220" t="s">
        <v>712</v>
      </c>
      <c r="C19" s="411"/>
      <c r="D19" s="412"/>
      <c r="E19" s="413"/>
      <c r="F19" s="353"/>
      <c r="G19" s="353"/>
      <c r="H19" s="353"/>
      <c r="I19" s="375"/>
    </row>
    <row r="20" spans="1:9" x14ac:dyDescent="0.2">
      <c r="A20" s="419"/>
      <c r="B20" s="220" t="s">
        <v>713</v>
      </c>
      <c r="C20" s="411"/>
      <c r="D20" s="412"/>
      <c r="E20" s="413"/>
      <c r="F20" s="353"/>
      <c r="G20" s="353"/>
      <c r="H20" s="353"/>
      <c r="I20" s="375"/>
    </row>
    <row r="21" spans="1:9" ht="26.25" customHeight="1" x14ac:dyDescent="0.2">
      <c r="A21" s="419"/>
      <c r="B21" s="220" t="s">
        <v>734</v>
      </c>
      <c r="C21" s="411"/>
      <c r="D21" s="412"/>
      <c r="E21" s="413"/>
      <c r="F21" s="353"/>
      <c r="G21" s="353"/>
      <c r="H21" s="353"/>
      <c r="I21" s="375"/>
    </row>
    <row r="22" spans="1:9" x14ac:dyDescent="0.2">
      <c r="A22" s="419"/>
      <c r="B22" s="220" t="s">
        <v>714</v>
      </c>
      <c r="C22" s="411"/>
      <c r="D22" s="412"/>
      <c r="E22" s="413"/>
      <c r="F22" s="353"/>
      <c r="G22" s="353"/>
      <c r="H22" s="353"/>
      <c r="I22" s="375"/>
    </row>
    <row r="23" spans="1:9" x14ac:dyDescent="0.2">
      <c r="A23" s="419"/>
      <c r="B23" s="220" t="s">
        <v>715</v>
      </c>
      <c r="C23" s="411"/>
      <c r="D23" s="412"/>
      <c r="E23" s="413"/>
      <c r="F23" s="353"/>
      <c r="G23" s="353"/>
      <c r="H23" s="353"/>
      <c r="I23" s="375"/>
    </row>
    <row r="24" spans="1:9" x14ac:dyDescent="0.2">
      <c r="A24" s="419"/>
      <c r="B24" s="220" t="s">
        <v>716</v>
      </c>
      <c r="C24" s="411"/>
      <c r="D24" s="412"/>
      <c r="E24" s="413"/>
      <c r="F24" s="353"/>
      <c r="G24" s="353"/>
      <c r="H24" s="353"/>
      <c r="I24" s="375"/>
    </row>
    <row r="25" spans="1:9" ht="24" customHeight="1" x14ac:dyDescent="0.2">
      <c r="A25" s="419"/>
      <c r="B25" s="220" t="s">
        <v>733</v>
      </c>
      <c r="C25" s="411"/>
      <c r="D25" s="412"/>
      <c r="E25" s="413"/>
      <c r="F25" s="353"/>
      <c r="G25" s="353"/>
      <c r="H25" s="353"/>
      <c r="I25" s="375"/>
    </row>
    <row r="26" spans="1:9" x14ac:dyDescent="0.2">
      <c r="A26" s="419"/>
      <c r="B26" s="220" t="s">
        <v>717</v>
      </c>
      <c r="C26" s="411"/>
      <c r="D26" s="412"/>
      <c r="E26" s="413"/>
      <c r="F26" s="353"/>
      <c r="G26" s="353"/>
      <c r="H26" s="353"/>
      <c r="I26" s="375"/>
    </row>
    <row r="27" spans="1:9" x14ac:dyDescent="0.2">
      <c r="A27" s="419"/>
      <c r="B27" s="221" t="s">
        <v>280</v>
      </c>
      <c r="C27" s="414"/>
      <c r="D27" s="415"/>
      <c r="E27" s="416"/>
      <c r="F27" s="353"/>
      <c r="G27" s="353"/>
      <c r="H27" s="353"/>
      <c r="I27" s="375"/>
    </row>
    <row r="28" spans="1:9" ht="25.5" x14ac:dyDescent="0.2">
      <c r="A28" s="278" t="s">
        <v>244</v>
      </c>
      <c r="B28" s="221" t="s">
        <v>281</v>
      </c>
      <c r="C28" s="356"/>
      <c r="D28" s="357"/>
      <c r="E28" s="358"/>
      <c r="F28" s="353"/>
      <c r="G28" s="353"/>
      <c r="H28" s="72"/>
      <c r="I28" s="50"/>
    </row>
    <row r="29" spans="1:9" ht="25.5" x14ac:dyDescent="0.2">
      <c r="A29" s="278" t="s">
        <v>282</v>
      </c>
      <c r="B29" s="213" t="s">
        <v>698</v>
      </c>
      <c r="C29" s="356"/>
      <c r="D29" s="357"/>
      <c r="E29" s="358"/>
      <c r="F29" s="353"/>
      <c r="G29" s="353"/>
      <c r="H29" s="72"/>
      <c r="I29" s="50"/>
    </row>
    <row r="30" spans="1:9" x14ac:dyDescent="0.2">
      <c r="A30" s="354" t="s">
        <v>283</v>
      </c>
      <c r="B30" s="354"/>
      <c r="C30" s="354"/>
      <c r="D30" s="354"/>
      <c r="E30" s="354"/>
      <c r="F30" s="354"/>
      <c r="G30" s="354"/>
      <c r="H30" s="354"/>
      <c r="I30" s="354"/>
    </row>
    <row r="31" spans="1:9" ht="38.25" x14ac:dyDescent="0.2">
      <c r="A31" s="278" t="s">
        <v>247</v>
      </c>
      <c r="B31" s="157" t="s">
        <v>284</v>
      </c>
      <c r="C31" s="356"/>
      <c r="D31" s="357"/>
      <c r="E31" s="358"/>
      <c r="F31" s="353"/>
      <c r="G31" s="353"/>
      <c r="H31" s="72"/>
      <c r="I31" s="50"/>
    </row>
    <row r="32" spans="1:9" ht="63.75" x14ac:dyDescent="0.2">
      <c r="A32" s="278" t="s">
        <v>249</v>
      </c>
      <c r="B32" s="52" t="s">
        <v>781</v>
      </c>
      <c r="C32" s="356"/>
      <c r="D32" s="357"/>
      <c r="E32" s="358"/>
      <c r="F32" s="353"/>
      <c r="G32" s="353"/>
      <c r="H32" s="72"/>
      <c r="I32" s="50"/>
    </row>
    <row r="33" spans="1:9" x14ac:dyDescent="0.2">
      <c r="A33" s="354" t="s">
        <v>285</v>
      </c>
      <c r="B33" s="354"/>
      <c r="C33" s="354"/>
      <c r="D33" s="354"/>
      <c r="E33" s="354"/>
      <c r="F33" s="354"/>
      <c r="G33" s="354"/>
      <c r="H33" s="354"/>
      <c r="I33" s="354"/>
    </row>
    <row r="34" spans="1:9" ht="25.5" x14ac:dyDescent="0.2">
      <c r="A34" s="278" t="s">
        <v>256</v>
      </c>
      <c r="B34" s="157" t="s">
        <v>286</v>
      </c>
      <c r="C34" s="356"/>
      <c r="D34" s="357"/>
      <c r="E34" s="358"/>
      <c r="F34" s="353"/>
      <c r="G34" s="353"/>
      <c r="H34" s="72"/>
      <c r="I34" s="50"/>
    </row>
    <row r="35" spans="1:9" ht="25.5" x14ac:dyDescent="0.2">
      <c r="A35" s="278" t="s">
        <v>258</v>
      </c>
      <c r="B35" s="157" t="s">
        <v>287</v>
      </c>
      <c r="C35" s="356"/>
      <c r="D35" s="357"/>
      <c r="E35" s="358"/>
      <c r="F35" s="353"/>
      <c r="G35" s="353"/>
      <c r="H35" s="72"/>
      <c r="I35" s="50"/>
    </row>
    <row r="36" spans="1:9" ht="27.75" customHeight="1" x14ac:dyDescent="0.2">
      <c r="A36" s="278" t="s">
        <v>288</v>
      </c>
      <c r="B36" s="157" t="s">
        <v>289</v>
      </c>
      <c r="C36" s="356"/>
      <c r="D36" s="357"/>
      <c r="E36" s="358"/>
      <c r="F36" s="353"/>
      <c r="G36" s="353"/>
      <c r="H36" s="72"/>
      <c r="I36" s="50"/>
    </row>
    <row r="37" spans="1:9" x14ac:dyDescent="0.2">
      <c r="A37" s="354" t="s">
        <v>290</v>
      </c>
      <c r="B37" s="354"/>
      <c r="C37" s="354"/>
      <c r="D37" s="354"/>
      <c r="E37" s="354"/>
      <c r="F37" s="354"/>
      <c r="G37" s="354"/>
      <c r="H37" s="354"/>
      <c r="I37" s="354"/>
    </row>
    <row r="38" spans="1:9" ht="51" x14ac:dyDescent="0.2">
      <c r="A38" s="278" t="s">
        <v>260</v>
      </c>
      <c r="B38" s="157" t="s">
        <v>291</v>
      </c>
      <c r="C38" s="356"/>
      <c r="D38" s="357"/>
      <c r="E38" s="358"/>
      <c r="F38" s="353"/>
      <c r="G38" s="353"/>
      <c r="H38" s="72"/>
      <c r="I38" s="50"/>
    </row>
    <row r="39" spans="1:9" ht="28.5" customHeight="1" x14ac:dyDescent="0.2">
      <c r="A39" s="278" t="s">
        <v>262</v>
      </c>
      <c r="B39" s="157" t="s">
        <v>292</v>
      </c>
      <c r="C39" s="356"/>
      <c r="D39" s="357"/>
      <c r="E39" s="358"/>
      <c r="F39" s="353"/>
      <c r="G39" s="353"/>
      <c r="H39" s="72"/>
      <c r="I39" s="50"/>
    </row>
    <row r="40" spans="1:9" ht="25.5" x14ac:dyDescent="0.2">
      <c r="A40" s="278" t="s">
        <v>264</v>
      </c>
      <c r="B40" s="157" t="s">
        <v>782</v>
      </c>
      <c r="C40" s="356"/>
      <c r="D40" s="357"/>
      <c r="E40" s="358"/>
      <c r="F40" s="353"/>
      <c r="G40" s="353"/>
      <c r="H40" s="72"/>
      <c r="I40" s="50"/>
    </row>
    <row r="41" spans="1:9" ht="38.25" x14ac:dyDescent="0.2">
      <c r="A41" s="278" t="s">
        <v>294</v>
      </c>
      <c r="B41" s="157" t="s">
        <v>32</v>
      </c>
      <c r="C41" s="356"/>
      <c r="D41" s="357"/>
      <c r="E41" s="358"/>
      <c r="F41" s="353"/>
      <c r="G41" s="353"/>
      <c r="H41" s="72"/>
      <c r="I41" s="50"/>
    </row>
    <row r="42" spans="1:9" ht="25.5" x14ac:dyDescent="0.2">
      <c r="A42" s="278" t="s">
        <v>295</v>
      </c>
      <c r="B42" s="157" t="s">
        <v>296</v>
      </c>
      <c r="C42" s="356"/>
      <c r="D42" s="357"/>
      <c r="E42" s="358"/>
      <c r="F42" s="353"/>
      <c r="G42" s="353"/>
      <c r="H42" s="72"/>
      <c r="I42" s="50"/>
    </row>
    <row r="43" spans="1:9" ht="38.25" x14ac:dyDescent="0.2">
      <c r="A43" s="278" t="s">
        <v>297</v>
      </c>
      <c r="B43" s="157" t="s">
        <v>298</v>
      </c>
      <c r="C43" s="356"/>
      <c r="D43" s="357"/>
      <c r="E43" s="358"/>
      <c r="F43" s="353"/>
      <c r="G43" s="353"/>
      <c r="H43" s="72"/>
      <c r="I43" s="50"/>
    </row>
    <row r="44" spans="1:9" ht="25.5" x14ac:dyDescent="0.2">
      <c r="A44" s="278" t="s">
        <v>299</v>
      </c>
      <c r="B44" s="157" t="s">
        <v>300</v>
      </c>
      <c r="C44" s="356"/>
      <c r="D44" s="357"/>
      <c r="E44" s="358"/>
      <c r="F44" s="353"/>
      <c r="G44" s="353"/>
      <c r="H44" s="72"/>
      <c r="I44" s="50"/>
    </row>
    <row r="45" spans="1:9" x14ac:dyDescent="0.2">
      <c r="A45" s="354" t="s">
        <v>301</v>
      </c>
      <c r="B45" s="354"/>
      <c r="C45" s="354"/>
      <c r="D45" s="354"/>
      <c r="E45" s="354"/>
      <c r="F45" s="354"/>
      <c r="G45" s="354"/>
      <c r="H45" s="354"/>
      <c r="I45" s="354"/>
    </row>
    <row r="46" spans="1:9" ht="38.25" customHeight="1" x14ac:dyDescent="0.2">
      <c r="A46" s="278" t="s">
        <v>743</v>
      </c>
      <c r="B46" s="157" t="s">
        <v>302</v>
      </c>
      <c r="C46" s="356"/>
      <c r="D46" s="357"/>
      <c r="E46" s="358"/>
      <c r="F46" s="353"/>
      <c r="G46" s="353"/>
      <c r="H46" s="72"/>
      <c r="I46" s="50"/>
    </row>
    <row r="47" spans="1:9" ht="25.5" x14ac:dyDescent="0.2">
      <c r="A47" s="278" t="s">
        <v>744</v>
      </c>
      <c r="B47" s="157" t="s">
        <v>304</v>
      </c>
      <c r="C47" s="356"/>
      <c r="D47" s="357"/>
      <c r="E47" s="358"/>
      <c r="F47" s="353"/>
      <c r="G47" s="353"/>
      <c r="H47" s="72"/>
      <c r="I47" s="50"/>
    </row>
    <row r="48" spans="1:9" ht="25.5" x14ac:dyDescent="0.2">
      <c r="A48" s="278" t="s">
        <v>745</v>
      </c>
      <c r="B48" s="157" t="s">
        <v>305</v>
      </c>
      <c r="C48" s="356"/>
      <c r="D48" s="357"/>
      <c r="E48" s="358"/>
      <c r="F48" s="353"/>
      <c r="G48" s="353"/>
      <c r="H48" s="72"/>
      <c r="I48" s="50"/>
    </row>
    <row r="49" spans="1:11" x14ac:dyDescent="0.2">
      <c r="A49" s="354" t="s">
        <v>306</v>
      </c>
      <c r="B49" s="354"/>
      <c r="C49" s="354"/>
      <c r="D49" s="354"/>
      <c r="E49" s="354"/>
      <c r="F49" s="354"/>
      <c r="G49" s="354"/>
      <c r="H49" s="354"/>
      <c r="I49" s="354"/>
    </row>
    <row r="50" spans="1:11" ht="25.5" x14ac:dyDescent="0.2">
      <c r="A50" s="278" t="s">
        <v>270</v>
      </c>
      <c r="B50" s="158" t="s">
        <v>307</v>
      </c>
      <c r="C50" s="356"/>
      <c r="D50" s="357"/>
      <c r="E50" s="358"/>
      <c r="F50" s="353"/>
      <c r="G50" s="353"/>
      <c r="H50" s="72"/>
      <c r="I50" s="50"/>
    </row>
    <row r="51" spans="1:11" ht="25.5" x14ac:dyDescent="0.2">
      <c r="A51" s="419" t="s">
        <v>783</v>
      </c>
      <c r="B51" s="158" t="s">
        <v>309</v>
      </c>
      <c r="C51" s="408"/>
      <c r="D51" s="409"/>
      <c r="E51" s="410"/>
      <c r="F51" s="353"/>
      <c r="G51" s="353"/>
      <c r="H51" s="353"/>
      <c r="I51" s="375"/>
    </row>
    <row r="52" spans="1:11" ht="25.5" x14ac:dyDescent="0.2">
      <c r="A52" s="419"/>
      <c r="B52" s="159" t="s">
        <v>213</v>
      </c>
      <c r="C52" s="189"/>
      <c r="D52" s="190"/>
      <c r="E52" s="191"/>
      <c r="F52" s="353"/>
      <c r="G52" s="353"/>
      <c r="H52" s="353"/>
      <c r="I52" s="375"/>
    </row>
    <row r="53" spans="1:11" ht="27.75" customHeight="1" x14ac:dyDescent="0.2">
      <c r="A53" s="278" t="s">
        <v>310</v>
      </c>
      <c r="B53" s="159" t="s">
        <v>311</v>
      </c>
      <c r="C53" s="356"/>
      <c r="D53" s="357"/>
      <c r="E53" s="358"/>
      <c r="F53" s="353"/>
      <c r="G53" s="353"/>
      <c r="H53" s="72"/>
      <c r="I53" s="50"/>
    </row>
    <row r="54" spans="1:11" ht="38.25" x14ac:dyDescent="0.2">
      <c r="A54" s="278" t="s">
        <v>742</v>
      </c>
      <c r="B54" s="158" t="s">
        <v>313</v>
      </c>
      <c r="C54" s="356"/>
      <c r="D54" s="357"/>
      <c r="E54" s="358"/>
      <c r="F54" s="353"/>
      <c r="G54" s="353"/>
      <c r="H54" s="72"/>
      <c r="I54" s="50"/>
    </row>
    <row r="55" spans="1:11" ht="38.25" x14ac:dyDescent="0.2">
      <c r="A55" s="419" t="s">
        <v>314</v>
      </c>
      <c r="B55" s="158" t="s">
        <v>183</v>
      </c>
      <c r="C55" s="408"/>
      <c r="D55" s="409"/>
      <c r="E55" s="410"/>
      <c r="F55" s="353"/>
      <c r="G55" s="353"/>
      <c r="H55" s="353"/>
      <c r="I55" s="375"/>
    </row>
    <row r="56" spans="1:11" ht="25.5" x14ac:dyDescent="0.2">
      <c r="A56" s="419"/>
      <c r="B56" s="159" t="s">
        <v>212</v>
      </c>
      <c r="C56" s="414"/>
      <c r="D56" s="415"/>
      <c r="E56" s="416"/>
      <c r="F56" s="353"/>
      <c r="G56" s="353"/>
      <c r="H56" s="353"/>
      <c r="I56" s="375"/>
    </row>
    <row r="57" spans="1:11" ht="38.25" x14ac:dyDescent="0.2">
      <c r="A57" s="278" t="s">
        <v>315</v>
      </c>
      <c r="B57" s="159" t="s">
        <v>316</v>
      </c>
      <c r="C57" s="356"/>
      <c r="D57" s="357"/>
      <c r="E57" s="358"/>
      <c r="F57" s="353"/>
      <c r="G57" s="353"/>
      <c r="H57" s="72"/>
      <c r="I57" s="50"/>
    </row>
    <row r="58" spans="1:11" ht="25.5" x14ac:dyDescent="0.2">
      <c r="B58" s="226" t="s">
        <v>559</v>
      </c>
    </row>
    <row r="60" spans="1:11" ht="15" customHeight="1" x14ac:dyDescent="0.2">
      <c r="B60" s="349" t="s">
        <v>457</v>
      </c>
      <c r="C60" s="350"/>
      <c r="D60" s="350"/>
      <c r="E60" s="350"/>
      <c r="F60" s="350"/>
      <c r="G60" s="350"/>
      <c r="H60" s="350"/>
      <c r="I60" s="350"/>
      <c r="J60" s="350"/>
      <c r="K60" s="350"/>
    </row>
    <row r="61" spans="1:11" x14ac:dyDescent="0.2">
      <c r="B61" s="349"/>
      <c r="C61" s="350"/>
      <c r="D61" s="350"/>
      <c r="E61" s="350"/>
      <c r="F61" s="350"/>
      <c r="G61" s="350"/>
      <c r="H61" s="350"/>
      <c r="I61" s="350"/>
      <c r="J61" s="350"/>
      <c r="K61" s="350"/>
    </row>
    <row r="62" spans="1:11" x14ac:dyDescent="0.2">
      <c r="B62" s="351"/>
      <c r="C62" s="352"/>
      <c r="D62" s="352"/>
      <c r="E62" s="352"/>
      <c r="F62" s="352"/>
      <c r="G62" s="352"/>
      <c r="H62" s="352"/>
      <c r="I62" s="352"/>
      <c r="J62" s="352"/>
      <c r="K62" s="352"/>
    </row>
    <row r="63" spans="1:11" x14ac:dyDescent="0.2">
      <c r="B63" s="222" t="s">
        <v>454</v>
      </c>
      <c r="C63" s="359">
        <v>0</v>
      </c>
      <c r="D63" s="360"/>
      <c r="E63" s="359">
        <v>1</v>
      </c>
      <c r="F63" s="360"/>
      <c r="G63" s="359">
        <v>2</v>
      </c>
      <c r="H63" s="360"/>
      <c r="I63" s="66">
        <v>3</v>
      </c>
      <c r="J63" s="66" t="s">
        <v>455</v>
      </c>
      <c r="K63" s="66" t="s">
        <v>525</v>
      </c>
    </row>
    <row r="64" spans="1:11" ht="216.75" x14ac:dyDescent="0.25">
      <c r="B64" s="68" t="s">
        <v>277</v>
      </c>
      <c r="C64" s="347" t="s">
        <v>481</v>
      </c>
      <c r="D64" s="348"/>
      <c r="E64" s="347" t="s">
        <v>482</v>
      </c>
      <c r="F64" s="348"/>
      <c r="G64" s="129"/>
      <c r="H64" s="130" t="s">
        <v>483</v>
      </c>
      <c r="I64" s="130" t="s">
        <v>484</v>
      </c>
      <c r="J64" s="67">
        <v>0</v>
      </c>
      <c r="K64" s="23"/>
    </row>
    <row r="65" spans="2:11" ht="178.5" x14ac:dyDescent="0.25">
      <c r="B65" s="68" t="s">
        <v>283</v>
      </c>
      <c r="C65" s="347" t="s">
        <v>458</v>
      </c>
      <c r="D65" s="348"/>
      <c r="E65" s="347" t="s">
        <v>459</v>
      </c>
      <c r="F65" s="348"/>
      <c r="G65" s="129"/>
      <c r="H65" s="130" t="s">
        <v>460</v>
      </c>
      <c r="I65" s="130" t="s">
        <v>485</v>
      </c>
      <c r="J65" s="67">
        <v>0</v>
      </c>
      <c r="K65" s="23"/>
    </row>
    <row r="66" spans="2:11" ht="127.5" customHeight="1" x14ac:dyDescent="0.25">
      <c r="B66" s="68" t="s">
        <v>461</v>
      </c>
      <c r="C66" s="347" t="s">
        <v>486</v>
      </c>
      <c r="D66" s="348"/>
      <c r="E66" s="345" t="s">
        <v>797</v>
      </c>
      <c r="F66" s="346"/>
      <c r="G66" s="231"/>
      <c r="H66" s="232" t="s">
        <v>784</v>
      </c>
      <c r="I66" s="275" t="s">
        <v>788</v>
      </c>
      <c r="J66" s="67">
        <v>0</v>
      </c>
      <c r="K66" s="23"/>
    </row>
    <row r="67" spans="2:11" ht="357" x14ac:dyDescent="0.25">
      <c r="B67" s="259" t="s">
        <v>462</v>
      </c>
      <c r="C67" s="347" t="s">
        <v>488</v>
      </c>
      <c r="D67" s="348"/>
      <c r="E67" s="347" t="s">
        <v>785</v>
      </c>
      <c r="F67" s="348"/>
      <c r="G67" s="129"/>
      <c r="H67" s="130" t="s">
        <v>787</v>
      </c>
      <c r="I67" s="130" t="s">
        <v>786</v>
      </c>
      <c r="J67" s="67">
        <v>0</v>
      </c>
      <c r="K67" s="23"/>
    </row>
    <row r="68" spans="2:11" ht="178.5" x14ac:dyDescent="0.25">
      <c r="B68" s="259" t="s">
        <v>746</v>
      </c>
      <c r="C68" s="347" t="s">
        <v>489</v>
      </c>
      <c r="D68" s="348"/>
      <c r="E68" s="347" t="s">
        <v>490</v>
      </c>
      <c r="F68" s="348"/>
      <c r="G68" s="129"/>
      <c r="H68" s="131" t="s">
        <v>491</v>
      </c>
      <c r="I68" s="130" t="s">
        <v>805</v>
      </c>
      <c r="J68" s="67">
        <v>0</v>
      </c>
      <c r="K68" s="23"/>
    </row>
    <row r="69" spans="2:11" ht="229.5" customHeight="1" x14ac:dyDescent="0.25">
      <c r="B69" s="259" t="s">
        <v>463</v>
      </c>
      <c r="C69" s="345" t="s">
        <v>790</v>
      </c>
      <c r="D69" s="346"/>
      <c r="E69" s="345" t="s">
        <v>789</v>
      </c>
      <c r="F69" s="346"/>
      <c r="G69" s="231"/>
      <c r="H69" s="232" t="s">
        <v>791</v>
      </c>
      <c r="I69" s="232" t="s">
        <v>792</v>
      </c>
      <c r="J69" s="67">
        <v>0</v>
      </c>
      <c r="K69" s="23"/>
    </row>
  </sheetData>
  <mergeCells count="106">
    <mergeCell ref="C35:E35"/>
    <mergeCell ref="C36:E36"/>
    <mergeCell ref="F53:G53"/>
    <mergeCell ref="F54:G54"/>
    <mergeCell ref="F38:G38"/>
    <mergeCell ref="F39:G39"/>
    <mergeCell ref="F41:G41"/>
    <mergeCell ref="F40:G40"/>
    <mergeCell ref="C38:E38"/>
    <mergeCell ref="C39:E39"/>
    <mergeCell ref="A10:I10"/>
    <mergeCell ref="A11:I11"/>
    <mergeCell ref="A55:A56"/>
    <mergeCell ref="A51:A52"/>
    <mergeCell ref="F51:G52"/>
    <mergeCell ref="C55:E56"/>
    <mergeCell ref="F44:G44"/>
    <mergeCell ref="A45:I45"/>
    <mergeCell ref="C44:E44"/>
    <mergeCell ref="F42:G42"/>
    <mergeCell ref="F43:G43"/>
    <mergeCell ref="C51:E51"/>
    <mergeCell ref="C46:E46"/>
    <mergeCell ref="C47:E47"/>
    <mergeCell ref="C48:E48"/>
    <mergeCell ref="C50:E50"/>
    <mergeCell ref="C53:E53"/>
    <mergeCell ref="C54:E54"/>
    <mergeCell ref="A37:I37"/>
    <mergeCell ref="F36:G36"/>
    <mergeCell ref="F29:G29"/>
    <mergeCell ref="F28:G28"/>
    <mergeCell ref="A30:I30"/>
    <mergeCell ref="C34:E34"/>
    <mergeCell ref="C32:E32"/>
    <mergeCell ref="F48:G48"/>
    <mergeCell ref="C40:E40"/>
    <mergeCell ref="C41:E41"/>
    <mergeCell ref="C42:E42"/>
    <mergeCell ref="C43:E43"/>
    <mergeCell ref="A1:D2"/>
    <mergeCell ref="E1:F8"/>
    <mergeCell ref="G1:I2"/>
    <mergeCell ref="A3:D3"/>
    <mergeCell ref="G3:I3"/>
    <mergeCell ref="A4:D4"/>
    <mergeCell ref="F31:G31"/>
    <mergeCell ref="G4:I4"/>
    <mergeCell ref="A5:D5"/>
    <mergeCell ref="G5:I5"/>
    <mergeCell ref="A6:D6"/>
    <mergeCell ref="G6:I6"/>
    <mergeCell ref="A7:D7"/>
    <mergeCell ref="G7:I7"/>
    <mergeCell ref="I13:I14"/>
    <mergeCell ref="A8:D8"/>
    <mergeCell ref="G8:I8"/>
    <mergeCell ref="A9:I9"/>
    <mergeCell ref="F55:G56"/>
    <mergeCell ref="C68:D68"/>
    <mergeCell ref="A12:I12"/>
    <mergeCell ref="A13:A14"/>
    <mergeCell ref="B13:B14"/>
    <mergeCell ref="F13:H13"/>
    <mergeCell ref="C13:E14"/>
    <mergeCell ref="H51:H52"/>
    <mergeCell ref="I51:I52"/>
    <mergeCell ref="F46:G46"/>
    <mergeCell ref="F47:G47"/>
    <mergeCell ref="A49:I49"/>
    <mergeCell ref="F50:G50"/>
    <mergeCell ref="A15:I15"/>
    <mergeCell ref="F16:G16"/>
    <mergeCell ref="A17:I17"/>
    <mergeCell ref="A18:A27"/>
    <mergeCell ref="F18:G27"/>
    <mergeCell ref="H18:H27"/>
    <mergeCell ref="I18:I27"/>
    <mergeCell ref="C16:E16"/>
    <mergeCell ref="C28:E28"/>
    <mergeCell ref="C29:E29"/>
    <mergeCell ref="C31:E31"/>
    <mergeCell ref="E68:F68"/>
    <mergeCell ref="C18:E27"/>
    <mergeCell ref="F32:G32"/>
    <mergeCell ref="A33:I33"/>
    <mergeCell ref="F34:G34"/>
    <mergeCell ref="F35:G35"/>
    <mergeCell ref="C69:D69"/>
    <mergeCell ref="E69:F69"/>
    <mergeCell ref="C65:D65"/>
    <mergeCell ref="E65:F65"/>
    <mergeCell ref="C66:D66"/>
    <mergeCell ref="B60:K62"/>
    <mergeCell ref="H55:H56"/>
    <mergeCell ref="I55:I56"/>
    <mergeCell ref="F57:G57"/>
    <mergeCell ref="E66:F66"/>
    <mergeCell ref="C67:D67"/>
    <mergeCell ref="E67:F67"/>
    <mergeCell ref="C63:D63"/>
    <mergeCell ref="E63:F63"/>
    <mergeCell ref="G63:H63"/>
    <mergeCell ref="C64:D64"/>
    <mergeCell ref="E64:F64"/>
    <mergeCell ref="C57:E57"/>
  </mergeCells>
  <dataValidations count="1">
    <dataValidation type="list" allowBlank="1" showInputMessage="1" showErrorMessage="1" sqref="J64:J69">
      <formula1>"0,1,2,3,NA"</formula1>
    </dataValidation>
  </dataValidations>
  <hyperlinks>
    <hyperlink ref="B16" location="'Social Compliances'!A1" display="'Social Compliances'!A1"/>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C16:E16 D50:E50 C28:E29 C31:E32 C34:E36 C38:E44 C46:E48 D53:E54 C57:E57 C53:C55 C50:C51 C18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election activeCell="C42" sqref="C42:D43"/>
    </sheetView>
  </sheetViews>
  <sheetFormatPr defaultRowHeight="15" x14ac:dyDescent="0.25"/>
  <cols>
    <col min="2" max="2" width="39.7109375" customWidth="1"/>
    <col min="3" max="3" width="12" customWidth="1"/>
    <col min="6" max="6" width="16.140625" customWidth="1"/>
    <col min="7" max="7" width="0" hidden="1" customWidth="1"/>
    <col min="8" max="8" width="27.140625" customWidth="1"/>
    <col min="9" max="9" width="27.7109375" customWidth="1"/>
    <col min="10" max="10" width="18.5703125" customWidth="1"/>
    <col min="11" max="11" width="30.140625" customWidth="1"/>
  </cols>
  <sheetData>
    <row r="1" spans="1:9" x14ac:dyDescent="0.25">
      <c r="A1" s="371" t="s">
        <v>239</v>
      </c>
      <c r="B1" s="372"/>
      <c r="C1" s="372"/>
      <c r="D1" s="373"/>
      <c r="E1" s="385"/>
      <c r="F1" s="386"/>
      <c r="G1" s="385" t="s">
        <v>240</v>
      </c>
      <c r="H1" s="391"/>
      <c r="I1" s="386"/>
    </row>
    <row r="2" spans="1:9" x14ac:dyDescent="0.25">
      <c r="A2" s="396"/>
      <c r="B2" s="397"/>
      <c r="C2" s="397"/>
      <c r="D2" s="420"/>
      <c r="E2" s="387"/>
      <c r="F2" s="388"/>
      <c r="G2" s="389"/>
      <c r="H2" s="392"/>
      <c r="I2" s="390"/>
    </row>
    <row r="3" spans="1:9" x14ac:dyDescent="0.25">
      <c r="A3" s="371" t="s">
        <v>175</v>
      </c>
      <c r="B3" s="372"/>
      <c r="C3" s="372"/>
      <c r="D3" s="373"/>
      <c r="E3" s="387"/>
      <c r="F3" s="388"/>
      <c r="G3" s="385"/>
      <c r="H3" s="391"/>
      <c r="I3" s="386"/>
    </row>
    <row r="4" spans="1:9" x14ac:dyDescent="0.25">
      <c r="A4" s="396" t="s">
        <v>176</v>
      </c>
      <c r="B4" s="397"/>
      <c r="C4" s="397"/>
      <c r="D4" s="420"/>
      <c r="E4" s="387"/>
      <c r="F4" s="388"/>
      <c r="G4" s="387" t="s">
        <v>22</v>
      </c>
      <c r="H4" s="400"/>
      <c r="I4" s="388"/>
    </row>
    <row r="5" spans="1:9" x14ac:dyDescent="0.25">
      <c r="A5" s="405" t="s">
        <v>23</v>
      </c>
      <c r="B5" s="406"/>
      <c r="C5" s="406"/>
      <c r="D5" s="421"/>
      <c r="E5" s="387"/>
      <c r="F5" s="388"/>
      <c r="G5" s="401"/>
      <c r="H5" s="402"/>
      <c r="I5" s="403"/>
    </row>
    <row r="6" spans="1:9" x14ac:dyDescent="0.25">
      <c r="A6" s="407" t="s">
        <v>24</v>
      </c>
      <c r="B6" s="399"/>
      <c r="C6" s="399"/>
      <c r="D6" s="425"/>
      <c r="E6" s="387"/>
      <c r="F6" s="388"/>
      <c r="G6" s="401"/>
      <c r="H6" s="402"/>
      <c r="I6" s="403"/>
    </row>
    <row r="7" spans="1:9" x14ac:dyDescent="0.25">
      <c r="A7" s="407"/>
      <c r="B7" s="399"/>
      <c r="C7" s="399"/>
      <c r="D7" s="425"/>
      <c r="E7" s="387"/>
      <c r="F7" s="388"/>
      <c r="G7" s="401"/>
      <c r="H7" s="402"/>
      <c r="I7" s="403"/>
    </row>
    <row r="8" spans="1:9" x14ac:dyDescent="0.25">
      <c r="A8" s="396" t="s">
        <v>177</v>
      </c>
      <c r="B8" s="397"/>
      <c r="C8" s="397"/>
      <c r="D8" s="420"/>
      <c r="E8" s="389"/>
      <c r="F8" s="390"/>
      <c r="G8" s="393"/>
      <c r="H8" s="394"/>
      <c r="I8" s="395"/>
    </row>
    <row r="9" spans="1:9" x14ac:dyDescent="0.25">
      <c r="A9" s="398" t="s">
        <v>25</v>
      </c>
      <c r="B9" s="399"/>
      <c r="C9" s="399"/>
      <c r="D9" s="399"/>
      <c r="E9" s="399"/>
      <c r="F9" s="399"/>
      <c r="G9" s="399"/>
      <c r="H9" s="399"/>
      <c r="I9" s="434"/>
    </row>
    <row r="10" spans="1:9" x14ac:dyDescent="0.25">
      <c r="A10" s="435" t="s">
        <v>26</v>
      </c>
      <c r="B10" s="368"/>
      <c r="C10" s="368"/>
      <c r="D10" s="368"/>
      <c r="E10" s="368"/>
      <c r="F10" s="368"/>
      <c r="G10" s="368"/>
      <c r="H10" s="368"/>
      <c r="I10" s="436"/>
    </row>
    <row r="11" spans="1:9" x14ac:dyDescent="0.25">
      <c r="A11" s="435" t="s">
        <v>27</v>
      </c>
      <c r="B11" s="368"/>
      <c r="C11" s="368"/>
      <c r="D11" s="368"/>
      <c r="E11" s="368"/>
      <c r="F11" s="368"/>
      <c r="G11" s="368"/>
      <c r="H11" s="368"/>
      <c r="I11" s="436"/>
    </row>
    <row r="12" spans="1:9" x14ac:dyDescent="0.25">
      <c r="A12" s="437" t="s">
        <v>28</v>
      </c>
      <c r="B12" s="437"/>
      <c r="C12" s="437"/>
      <c r="D12" s="437"/>
      <c r="E12" s="437"/>
      <c r="F12" s="437"/>
      <c r="G12" s="437"/>
      <c r="H12" s="437"/>
      <c r="I12" s="437"/>
    </row>
    <row r="13" spans="1:9" ht="15" customHeight="1" x14ac:dyDescent="0.25">
      <c r="A13" s="379" t="s">
        <v>29</v>
      </c>
      <c r="B13" s="379" t="s">
        <v>30</v>
      </c>
      <c r="C13" s="361" t="s">
        <v>558</v>
      </c>
      <c r="D13" s="362"/>
      <c r="E13" s="363"/>
      <c r="F13" s="361" t="s">
        <v>172</v>
      </c>
      <c r="G13" s="362"/>
      <c r="H13" s="363"/>
      <c r="I13" s="379" t="s">
        <v>31</v>
      </c>
    </row>
    <row r="14" spans="1:9" x14ac:dyDescent="0.25">
      <c r="A14" s="379"/>
      <c r="B14" s="379"/>
      <c r="C14" s="364"/>
      <c r="D14" s="365"/>
      <c r="E14" s="366"/>
      <c r="F14" s="364"/>
      <c r="G14" s="365"/>
      <c r="H14" s="366"/>
      <c r="I14" s="379"/>
    </row>
    <row r="15" spans="1:9" x14ac:dyDescent="0.25">
      <c r="A15" s="374" t="s">
        <v>397</v>
      </c>
      <c r="B15" s="374"/>
      <c r="C15" s="374"/>
      <c r="D15" s="374"/>
      <c r="E15" s="374"/>
      <c r="F15" s="374"/>
      <c r="G15" s="374"/>
      <c r="H15" s="374"/>
      <c r="I15" s="374"/>
    </row>
    <row r="16" spans="1:9" x14ac:dyDescent="0.25">
      <c r="A16" s="375"/>
      <c r="B16" s="375"/>
      <c r="C16" s="381"/>
      <c r="D16" s="382"/>
      <c r="E16" s="383"/>
      <c r="F16" s="438" t="s">
        <v>174</v>
      </c>
      <c r="G16" s="438"/>
      <c r="H16" s="75" t="s">
        <v>173</v>
      </c>
      <c r="I16" s="71"/>
    </row>
    <row r="17" spans="1:9" x14ac:dyDescent="0.25">
      <c r="A17" s="354" t="s">
        <v>317</v>
      </c>
      <c r="B17" s="354"/>
      <c r="C17" s="354"/>
      <c r="D17" s="354"/>
      <c r="E17" s="354"/>
      <c r="F17" s="354"/>
      <c r="G17" s="354"/>
      <c r="H17" s="354"/>
      <c r="I17" s="354"/>
    </row>
    <row r="18" spans="1:9" ht="25.5" x14ac:dyDescent="0.25">
      <c r="A18" s="277" t="s">
        <v>561</v>
      </c>
      <c r="B18" s="228" t="s">
        <v>318</v>
      </c>
      <c r="C18" s="356"/>
      <c r="D18" s="357"/>
      <c r="E18" s="358"/>
      <c r="F18" s="375"/>
      <c r="G18" s="375"/>
      <c r="H18" s="71"/>
      <c r="I18" s="71"/>
    </row>
    <row r="19" spans="1:9" ht="25.5" x14ac:dyDescent="0.25">
      <c r="A19" s="277" t="s">
        <v>562</v>
      </c>
      <c r="B19" s="228" t="s">
        <v>319</v>
      </c>
      <c r="C19" s="356"/>
      <c r="D19" s="357"/>
      <c r="E19" s="358"/>
      <c r="F19" s="353"/>
      <c r="G19" s="353"/>
      <c r="H19" s="72"/>
      <c r="I19" s="71"/>
    </row>
    <row r="20" spans="1:9" ht="38.25" x14ac:dyDescent="0.25">
      <c r="A20" s="277" t="s">
        <v>639</v>
      </c>
      <c r="B20" s="228" t="s">
        <v>320</v>
      </c>
      <c r="C20" s="356"/>
      <c r="D20" s="357"/>
      <c r="E20" s="358"/>
      <c r="F20" s="353"/>
      <c r="G20" s="353"/>
      <c r="H20" s="72"/>
      <c r="I20" s="71"/>
    </row>
    <row r="21" spans="1:9" ht="38.25" x14ac:dyDescent="0.25">
      <c r="A21" s="277" t="s">
        <v>640</v>
      </c>
      <c r="B21" s="228" t="s">
        <v>321</v>
      </c>
      <c r="C21" s="356"/>
      <c r="D21" s="357"/>
      <c r="E21" s="358"/>
      <c r="F21" s="353"/>
      <c r="G21" s="353"/>
      <c r="H21" s="72"/>
      <c r="I21" s="71"/>
    </row>
    <row r="22" spans="1:9" ht="25.5" x14ac:dyDescent="0.25">
      <c r="A22" s="277" t="s">
        <v>641</v>
      </c>
      <c r="B22" s="228" t="s">
        <v>33</v>
      </c>
      <c r="C22" s="356"/>
      <c r="D22" s="357"/>
      <c r="E22" s="358"/>
      <c r="F22" s="353"/>
      <c r="G22" s="353"/>
      <c r="H22" s="72"/>
      <c r="I22" s="71"/>
    </row>
    <row r="23" spans="1:9" ht="53.25" customHeight="1" x14ac:dyDescent="0.25">
      <c r="A23" s="277" t="s">
        <v>323</v>
      </c>
      <c r="B23" s="280" t="s">
        <v>324</v>
      </c>
      <c r="C23" s="356"/>
      <c r="D23" s="357"/>
      <c r="E23" s="358"/>
      <c r="F23" s="353"/>
      <c r="G23" s="353"/>
      <c r="H23" s="72"/>
      <c r="I23" s="71"/>
    </row>
    <row r="24" spans="1:9" x14ac:dyDescent="0.25">
      <c r="A24" s="354" t="s">
        <v>325</v>
      </c>
      <c r="B24" s="354"/>
      <c r="C24" s="354"/>
      <c r="D24" s="354"/>
      <c r="E24" s="354"/>
      <c r="F24" s="354"/>
      <c r="G24" s="354"/>
      <c r="H24" s="354"/>
      <c r="I24" s="354"/>
    </row>
    <row r="25" spans="1:9" ht="25.5" customHeight="1" x14ac:dyDescent="0.25">
      <c r="A25" s="419" t="s">
        <v>247</v>
      </c>
      <c r="B25" s="77" t="s">
        <v>326</v>
      </c>
      <c r="C25" s="408"/>
      <c r="D25" s="409"/>
      <c r="E25" s="410"/>
      <c r="F25" s="353"/>
      <c r="G25" s="353"/>
      <c r="H25" s="353"/>
      <c r="I25" s="375"/>
    </row>
    <row r="26" spans="1:9" x14ac:dyDescent="0.25">
      <c r="A26" s="419"/>
      <c r="B26" s="81" t="s">
        <v>793</v>
      </c>
      <c r="C26" s="411"/>
      <c r="D26" s="412"/>
      <c r="E26" s="413"/>
      <c r="F26" s="353"/>
      <c r="G26" s="353"/>
      <c r="H26" s="353"/>
      <c r="I26" s="375"/>
    </row>
    <row r="27" spans="1:9" x14ac:dyDescent="0.25">
      <c r="A27" s="419"/>
      <c r="B27" s="81" t="s">
        <v>215</v>
      </c>
      <c r="C27" s="411"/>
      <c r="D27" s="412"/>
      <c r="E27" s="413"/>
      <c r="F27" s="353"/>
      <c r="G27" s="353"/>
      <c r="H27" s="353"/>
      <c r="I27" s="375"/>
    </row>
    <row r="28" spans="1:9" ht="27.75" customHeight="1" x14ac:dyDescent="0.25">
      <c r="A28" s="419"/>
      <c r="B28" s="81" t="s">
        <v>552</v>
      </c>
      <c r="C28" s="411"/>
      <c r="D28" s="412"/>
      <c r="E28" s="413"/>
      <c r="F28" s="353"/>
      <c r="G28" s="353"/>
      <c r="H28" s="353"/>
      <c r="I28" s="375"/>
    </row>
    <row r="29" spans="1:9" x14ac:dyDescent="0.25">
      <c r="A29" s="419"/>
      <c r="B29" s="81" t="s">
        <v>217</v>
      </c>
      <c r="C29" s="411"/>
      <c r="D29" s="412"/>
      <c r="E29" s="413"/>
      <c r="F29" s="353"/>
      <c r="G29" s="353"/>
      <c r="H29" s="353"/>
      <c r="I29" s="375"/>
    </row>
    <row r="30" spans="1:9" x14ac:dyDescent="0.25">
      <c r="A30" s="419"/>
      <c r="B30" s="81" t="s">
        <v>218</v>
      </c>
      <c r="C30" s="411"/>
      <c r="D30" s="412"/>
      <c r="E30" s="413"/>
      <c r="F30" s="353"/>
      <c r="G30" s="353"/>
      <c r="H30" s="353"/>
      <c r="I30" s="375"/>
    </row>
    <row r="31" spans="1:9" x14ac:dyDescent="0.25">
      <c r="A31" s="419"/>
      <c r="B31" s="82" t="s">
        <v>219</v>
      </c>
      <c r="C31" s="414"/>
      <c r="D31" s="415"/>
      <c r="E31" s="416"/>
      <c r="F31" s="353"/>
      <c r="G31" s="353"/>
      <c r="H31" s="353"/>
      <c r="I31" s="375"/>
    </row>
    <row r="32" spans="1:9" s="1" customFormat="1" ht="25.5" x14ac:dyDescent="0.25">
      <c r="A32" s="278" t="s">
        <v>249</v>
      </c>
      <c r="B32" s="80" t="s">
        <v>399</v>
      </c>
      <c r="C32" s="356"/>
      <c r="D32" s="357"/>
      <c r="E32" s="358"/>
      <c r="F32" s="72"/>
      <c r="G32" s="72"/>
      <c r="H32" s="72"/>
      <c r="I32" s="71"/>
    </row>
    <row r="33" spans="1:11" x14ac:dyDescent="0.25">
      <c r="A33" s="354" t="s">
        <v>327</v>
      </c>
      <c r="B33" s="354"/>
      <c r="C33" s="354"/>
      <c r="D33" s="354"/>
      <c r="E33" s="354"/>
      <c r="F33" s="354"/>
      <c r="G33" s="354"/>
      <c r="H33" s="354"/>
      <c r="I33" s="354"/>
    </row>
    <row r="34" spans="1:11" ht="38.25" x14ac:dyDescent="0.25">
      <c r="A34" s="279" t="s">
        <v>747</v>
      </c>
      <c r="B34" s="42" t="s">
        <v>328</v>
      </c>
      <c r="C34" s="356"/>
      <c r="D34" s="357"/>
      <c r="E34" s="358"/>
      <c r="F34" s="353"/>
      <c r="G34" s="353"/>
      <c r="H34" s="72"/>
      <c r="I34" s="71"/>
    </row>
    <row r="35" spans="1:11" ht="25.5" x14ac:dyDescent="0.25">
      <c r="A35" s="279" t="s">
        <v>748</v>
      </c>
      <c r="B35" s="143" t="s">
        <v>749</v>
      </c>
      <c r="C35" s="356"/>
      <c r="D35" s="357"/>
      <c r="E35" s="358"/>
      <c r="F35" s="353"/>
      <c r="G35" s="353"/>
      <c r="H35" s="72"/>
      <c r="I35" s="71"/>
    </row>
    <row r="36" spans="1:11" s="1" customFormat="1" x14ac:dyDescent="0.25">
      <c r="A36" s="267"/>
      <c r="B36" s="268"/>
      <c r="C36" s="260"/>
      <c r="D36" s="260"/>
      <c r="E36" s="260"/>
      <c r="F36" s="270"/>
      <c r="G36" s="270"/>
      <c r="H36" s="270"/>
      <c r="I36" s="269"/>
    </row>
    <row r="37" spans="1:11" ht="25.5" x14ac:dyDescent="0.25">
      <c r="B37" s="229" t="s">
        <v>559</v>
      </c>
    </row>
    <row r="38" spans="1:11" x14ac:dyDescent="0.25">
      <c r="B38" s="432" t="s">
        <v>492</v>
      </c>
      <c r="C38" s="350"/>
      <c r="D38" s="350"/>
      <c r="E38" s="350"/>
      <c r="F38" s="350"/>
      <c r="G38" s="350"/>
      <c r="H38" s="350"/>
      <c r="I38" s="350"/>
      <c r="J38" s="350"/>
      <c r="K38" s="350"/>
    </row>
    <row r="39" spans="1:11" x14ac:dyDescent="0.25">
      <c r="B39" s="432"/>
      <c r="C39" s="350"/>
      <c r="D39" s="350"/>
      <c r="E39" s="350"/>
      <c r="F39" s="350"/>
      <c r="G39" s="350"/>
      <c r="H39" s="350"/>
      <c r="I39" s="350"/>
      <c r="J39" s="350"/>
      <c r="K39" s="350"/>
    </row>
    <row r="40" spans="1:11" x14ac:dyDescent="0.25">
      <c r="B40" s="433"/>
      <c r="C40" s="352"/>
      <c r="D40" s="352"/>
      <c r="E40" s="352"/>
      <c r="F40" s="352"/>
      <c r="G40" s="352"/>
      <c r="H40" s="352"/>
      <c r="I40" s="352"/>
      <c r="J40" s="352"/>
      <c r="K40" s="352"/>
    </row>
    <row r="41" spans="1:11" x14ac:dyDescent="0.25">
      <c r="B41" s="66" t="s">
        <v>454</v>
      </c>
      <c r="C41" s="359">
        <v>0</v>
      </c>
      <c r="D41" s="360"/>
      <c r="E41" s="359">
        <v>1</v>
      </c>
      <c r="F41" s="360"/>
      <c r="G41" s="359">
        <v>2</v>
      </c>
      <c r="H41" s="360"/>
      <c r="I41" s="66">
        <v>3</v>
      </c>
      <c r="J41" s="66" t="s">
        <v>455</v>
      </c>
      <c r="K41" s="66" t="s">
        <v>525</v>
      </c>
    </row>
    <row r="42" spans="1:11" ht="165.75" x14ac:dyDescent="0.25">
      <c r="B42" s="230" t="s">
        <v>727</v>
      </c>
      <c r="C42" s="345" t="s">
        <v>794</v>
      </c>
      <c r="D42" s="346"/>
      <c r="E42" s="345" t="s">
        <v>719</v>
      </c>
      <c r="F42" s="346"/>
      <c r="G42" s="231"/>
      <c r="H42" s="232" t="s">
        <v>643</v>
      </c>
      <c r="I42" s="130" t="s">
        <v>644</v>
      </c>
      <c r="J42" s="67">
        <v>0</v>
      </c>
      <c r="K42" s="23"/>
    </row>
    <row r="43" spans="1:11" ht="198" customHeight="1" x14ac:dyDescent="0.25">
      <c r="B43" s="50" t="s">
        <v>325</v>
      </c>
      <c r="C43" s="347" t="s">
        <v>795</v>
      </c>
      <c r="D43" s="348"/>
      <c r="E43" s="347" t="s">
        <v>796</v>
      </c>
      <c r="F43" s="348"/>
      <c r="G43" s="129"/>
      <c r="H43" s="130" t="s">
        <v>494</v>
      </c>
      <c r="I43" s="130" t="s">
        <v>464</v>
      </c>
      <c r="J43" s="67">
        <v>0</v>
      </c>
      <c r="K43" s="23"/>
    </row>
    <row r="44" spans="1:11" ht="140.25" x14ac:dyDescent="0.25">
      <c r="B44" s="50" t="s">
        <v>800</v>
      </c>
      <c r="C44" s="347" t="s">
        <v>465</v>
      </c>
      <c r="D44" s="348"/>
      <c r="E44" s="347" t="s">
        <v>466</v>
      </c>
      <c r="F44" s="348"/>
      <c r="G44" s="129"/>
      <c r="H44" s="130" t="s">
        <v>467</v>
      </c>
      <c r="I44" s="130" t="s">
        <v>468</v>
      </c>
      <c r="J44" s="67">
        <v>0</v>
      </c>
      <c r="K44" s="23"/>
    </row>
  </sheetData>
  <mergeCells count="63">
    <mergeCell ref="F35:G35"/>
    <mergeCell ref="A33:I33"/>
    <mergeCell ref="F34:G34"/>
    <mergeCell ref="C34:E34"/>
    <mergeCell ref="C35:E35"/>
    <mergeCell ref="F23:G23"/>
    <mergeCell ref="C32:E32"/>
    <mergeCell ref="F20:G20"/>
    <mergeCell ref="C21:E21"/>
    <mergeCell ref="C22:E22"/>
    <mergeCell ref="C23:E23"/>
    <mergeCell ref="A24:I24"/>
    <mergeCell ref="A25:A31"/>
    <mergeCell ref="F25:G31"/>
    <mergeCell ref="H25:H31"/>
    <mergeCell ref="I25:I31"/>
    <mergeCell ref="C25:E31"/>
    <mergeCell ref="C18:E18"/>
    <mergeCell ref="C19:E19"/>
    <mergeCell ref="C20:E20"/>
    <mergeCell ref="A9:I9"/>
    <mergeCell ref="A10:I10"/>
    <mergeCell ref="A11:I11"/>
    <mergeCell ref="A12:I12"/>
    <mergeCell ref="F19:G19"/>
    <mergeCell ref="I13:I14"/>
    <mergeCell ref="A15:I15"/>
    <mergeCell ref="A16:B16"/>
    <mergeCell ref="F16:G16"/>
    <mergeCell ref="F13:H14"/>
    <mergeCell ref="C13:E14"/>
    <mergeCell ref="C16:E16"/>
    <mergeCell ref="A1:D2"/>
    <mergeCell ref="E1:F8"/>
    <mergeCell ref="G1:I2"/>
    <mergeCell ref="A3:D3"/>
    <mergeCell ref="G3:I3"/>
    <mergeCell ref="A4:D4"/>
    <mergeCell ref="G4:I4"/>
    <mergeCell ref="A5:D5"/>
    <mergeCell ref="G5:I5"/>
    <mergeCell ref="A6:D6"/>
    <mergeCell ref="G6:I6"/>
    <mergeCell ref="A7:D7"/>
    <mergeCell ref="G7:I7"/>
    <mergeCell ref="A8:D8"/>
    <mergeCell ref="G8:I8"/>
    <mergeCell ref="C44:D44"/>
    <mergeCell ref="E44:F44"/>
    <mergeCell ref="C41:D41"/>
    <mergeCell ref="E41:F41"/>
    <mergeCell ref="A13:A14"/>
    <mergeCell ref="B13:B14"/>
    <mergeCell ref="A17:I17"/>
    <mergeCell ref="F18:G18"/>
    <mergeCell ref="F21:G21"/>
    <mergeCell ref="F22:G22"/>
    <mergeCell ref="G41:H41"/>
    <mergeCell ref="C42:D42"/>
    <mergeCell ref="E42:F42"/>
    <mergeCell ref="B38:K40"/>
    <mergeCell ref="C43:D43"/>
    <mergeCell ref="E43:F43"/>
  </mergeCells>
  <dataValidations count="1">
    <dataValidation type="list" allowBlank="1" showInputMessage="1" showErrorMessage="1" sqref="J42:J44">
      <formula1>"0,1,2,3,NA"</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C18:E23 C25 C32:E32 C34:E36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workbookViewId="0">
      <selection activeCell="B23" sqref="B23"/>
    </sheetView>
  </sheetViews>
  <sheetFormatPr defaultRowHeight="15" x14ac:dyDescent="0.25"/>
  <cols>
    <col min="1" max="1" width="9.140625" style="1"/>
    <col min="2" max="2" width="39.7109375" style="1" customWidth="1"/>
    <col min="3" max="3" width="12" style="1" customWidth="1"/>
    <col min="4" max="5" width="9.140625" style="1"/>
    <col min="6" max="6" width="16.140625" style="1" customWidth="1"/>
    <col min="7" max="7" width="0" style="1" hidden="1" customWidth="1"/>
    <col min="8" max="8" width="27.140625" style="1" customWidth="1"/>
    <col min="9" max="9" width="27.7109375" style="1" customWidth="1"/>
    <col min="10" max="10" width="18.5703125" style="1" customWidth="1"/>
    <col min="11" max="11" width="29.28515625" style="1" customWidth="1"/>
    <col min="12" max="16384" width="9.140625" style="1"/>
  </cols>
  <sheetData>
    <row r="1" spans="1:9" x14ac:dyDescent="0.25">
      <c r="A1" s="371" t="s">
        <v>239</v>
      </c>
      <c r="B1" s="372"/>
      <c r="C1" s="372"/>
      <c r="D1" s="372"/>
      <c r="E1" s="385"/>
      <c r="F1" s="386"/>
      <c r="G1" s="385" t="s">
        <v>240</v>
      </c>
      <c r="H1" s="391"/>
      <c r="I1" s="386"/>
    </row>
    <row r="2" spans="1:9" x14ac:dyDescent="0.25">
      <c r="A2" s="396"/>
      <c r="B2" s="397"/>
      <c r="C2" s="397"/>
      <c r="D2" s="397"/>
      <c r="E2" s="387"/>
      <c r="F2" s="388"/>
      <c r="G2" s="389"/>
      <c r="H2" s="392"/>
      <c r="I2" s="390"/>
    </row>
    <row r="3" spans="1:9" x14ac:dyDescent="0.25">
      <c r="A3" s="371" t="s">
        <v>175</v>
      </c>
      <c r="B3" s="372"/>
      <c r="C3" s="372"/>
      <c r="D3" s="372"/>
      <c r="E3" s="387"/>
      <c r="F3" s="388"/>
      <c r="G3" s="385"/>
      <c r="H3" s="391"/>
      <c r="I3" s="386"/>
    </row>
    <row r="4" spans="1:9" x14ac:dyDescent="0.25">
      <c r="A4" s="396" t="s">
        <v>176</v>
      </c>
      <c r="B4" s="397"/>
      <c r="C4" s="397"/>
      <c r="D4" s="397"/>
      <c r="E4" s="387"/>
      <c r="F4" s="388"/>
      <c r="G4" s="387" t="s">
        <v>22</v>
      </c>
      <c r="H4" s="400"/>
      <c r="I4" s="388"/>
    </row>
    <row r="5" spans="1:9" x14ac:dyDescent="0.25">
      <c r="A5" s="441" t="s">
        <v>23</v>
      </c>
      <c r="B5" s="442"/>
      <c r="C5" s="442"/>
      <c r="D5" s="442"/>
      <c r="E5" s="387"/>
      <c r="F5" s="388"/>
      <c r="G5" s="401"/>
      <c r="H5" s="402"/>
      <c r="I5" s="403"/>
    </row>
    <row r="6" spans="1:9" x14ac:dyDescent="0.25">
      <c r="A6" s="398" t="s">
        <v>24</v>
      </c>
      <c r="B6" s="399"/>
      <c r="C6" s="399"/>
      <c r="D6" s="399"/>
      <c r="E6" s="387"/>
      <c r="F6" s="388"/>
      <c r="G6" s="401"/>
      <c r="H6" s="402"/>
      <c r="I6" s="403"/>
    </row>
    <row r="7" spans="1:9" x14ac:dyDescent="0.25">
      <c r="A7" s="398"/>
      <c r="B7" s="399"/>
      <c r="C7" s="399"/>
      <c r="D7" s="399"/>
      <c r="E7" s="387"/>
      <c r="F7" s="388"/>
      <c r="G7" s="401"/>
      <c r="H7" s="402"/>
      <c r="I7" s="403"/>
    </row>
    <row r="8" spans="1:9" x14ac:dyDescent="0.25">
      <c r="A8" s="398" t="s">
        <v>177</v>
      </c>
      <c r="B8" s="399"/>
      <c r="C8" s="399"/>
      <c r="D8" s="399"/>
      <c r="E8" s="387"/>
      <c r="F8" s="388"/>
      <c r="G8" s="401"/>
      <c r="H8" s="402"/>
      <c r="I8" s="403"/>
    </row>
    <row r="9" spans="1:9" x14ac:dyDescent="0.25">
      <c r="A9" s="371" t="s">
        <v>25</v>
      </c>
      <c r="B9" s="372"/>
      <c r="C9" s="372"/>
      <c r="D9" s="372"/>
      <c r="E9" s="372"/>
      <c r="F9" s="372"/>
      <c r="G9" s="372"/>
      <c r="H9" s="372"/>
      <c r="I9" s="373"/>
    </row>
    <row r="10" spans="1:9" x14ac:dyDescent="0.25">
      <c r="A10" s="367" t="s">
        <v>26</v>
      </c>
      <c r="B10" s="368"/>
      <c r="C10" s="368"/>
      <c r="D10" s="368"/>
      <c r="E10" s="368"/>
      <c r="F10" s="368"/>
      <c r="G10" s="368"/>
      <c r="H10" s="368"/>
      <c r="I10" s="369"/>
    </row>
    <row r="11" spans="1:9" x14ac:dyDescent="0.25">
      <c r="A11" s="367" t="s">
        <v>27</v>
      </c>
      <c r="B11" s="368"/>
      <c r="C11" s="368"/>
      <c r="D11" s="368"/>
      <c r="E11" s="368"/>
      <c r="F11" s="368"/>
      <c r="G11" s="368"/>
      <c r="H11" s="368"/>
      <c r="I11" s="369"/>
    </row>
    <row r="12" spans="1:9" x14ac:dyDescent="0.25">
      <c r="A12" s="376" t="s">
        <v>28</v>
      </c>
      <c r="B12" s="377"/>
      <c r="C12" s="377"/>
      <c r="D12" s="377"/>
      <c r="E12" s="377"/>
      <c r="F12" s="377"/>
      <c r="G12" s="377"/>
      <c r="H12" s="377"/>
      <c r="I12" s="378"/>
    </row>
    <row r="13" spans="1:9" ht="15" customHeight="1" x14ac:dyDescent="0.25">
      <c r="A13" s="379" t="s">
        <v>29</v>
      </c>
      <c r="B13" s="379" t="s">
        <v>30</v>
      </c>
      <c r="C13" s="361" t="s">
        <v>558</v>
      </c>
      <c r="D13" s="362"/>
      <c r="E13" s="363"/>
      <c r="F13" s="361" t="s">
        <v>172</v>
      </c>
      <c r="G13" s="362"/>
      <c r="H13" s="363"/>
      <c r="I13" s="379" t="s">
        <v>31</v>
      </c>
    </row>
    <row r="14" spans="1:9" x14ac:dyDescent="0.25">
      <c r="A14" s="379"/>
      <c r="B14" s="379"/>
      <c r="C14" s="364"/>
      <c r="D14" s="365"/>
      <c r="E14" s="366"/>
      <c r="F14" s="364"/>
      <c r="G14" s="365"/>
      <c r="H14" s="366"/>
      <c r="I14" s="379"/>
    </row>
    <row r="15" spans="1:9" x14ac:dyDescent="0.25">
      <c r="A15" s="374" t="s">
        <v>7</v>
      </c>
      <c r="B15" s="374"/>
      <c r="C15" s="374"/>
      <c r="D15" s="374"/>
      <c r="E15" s="374"/>
      <c r="F15" s="374"/>
      <c r="G15" s="374"/>
      <c r="H15" s="374"/>
      <c r="I15" s="374"/>
    </row>
    <row r="16" spans="1:9" x14ac:dyDescent="0.25">
      <c r="A16" s="71"/>
      <c r="B16" s="71"/>
      <c r="C16" s="381"/>
      <c r="D16" s="382"/>
      <c r="E16" s="383"/>
      <c r="F16" s="438" t="s">
        <v>174</v>
      </c>
      <c r="G16" s="438"/>
      <c r="H16" s="75" t="s">
        <v>173</v>
      </c>
      <c r="I16" s="71"/>
    </row>
    <row r="17" spans="1:9" ht="63.75" x14ac:dyDescent="0.25">
      <c r="A17" s="278" t="s">
        <v>560</v>
      </c>
      <c r="B17" s="235" t="s">
        <v>718</v>
      </c>
      <c r="C17" s="356"/>
      <c r="D17" s="357"/>
      <c r="E17" s="358"/>
      <c r="F17" s="353"/>
      <c r="G17" s="353"/>
      <c r="H17" s="72"/>
      <c r="I17" s="71"/>
    </row>
    <row r="18" spans="1:9" x14ac:dyDescent="0.25">
      <c r="A18" s="354" t="s">
        <v>241</v>
      </c>
      <c r="B18" s="354"/>
      <c r="C18" s="354"/>
      <c r="D18" s="354"/>
      <c r="E18" s="354"/>
      <c r="F18" s="354"/>
      <c r="G18" s="354"/>
      <c r="H18" s="354"/>
      <c r="I18" s="354"/>
    </row>
    <row r="19" spans="1:9" ht="38.25" x14ac:dyDescent="0.25">
      <c r="A19" s="278" t="s">
        <v>242</v>
      </c>
      <c r="B19" s="143" t="s">
        <v>243</v>
      </c>
      <c r="C19" s="356"/>
      <c r="D19" s="357"/>
      <c r="E19" s="358"/>
      <c r="F19" s="353"/>
      <c r="G19" s="353"/>
      <c r="H19" s="72"/>
      <c r="I19" s="71"/>
    </row>
    <row r="20" spans="1:9" ht="51" x14ac:dyDescent="0.25">
      <c r="A20" s="278" t="s">
        <v>562</v>
      </c>
      <c r="B20" s="143" t="s">
        <v>245</v>
      </c>
      <c r="C20" s="356"/>
      <c r="D20" s="357"/>
      <c r="E20" s="358"/>
      <c r="F20" s="353"/>
      <c r="G20" s="353"/>
      <c r="H20" s="72"/>
      <c r="I20" s="71"/>
    </row>
    <row r="21" spans="1:9" x14ac:dyDescent="0.25">
      <c r="A21" s="354" t="s">
        <v>246</v>
      </c>
      <c r="B21" s="354"/>
      <c r="C21" s="354"/>
      <c r="D21" s="354"/>
      <c r="E21" s="354"/>
      <c r="F21" s="354"/>
      <c r="G21" s="354"/>
      <c r="H21" s="354"/>
      <c r="I21" s="354"/>
    </row>
    <row r="22" spans="1:9" ht="25.5" x14ac:dyDescent="0.25">
      <c r="A22" s="278" t="s">
        <v>563</v>
      </c>
      <c r="B22" s="143" t="s">
        <v>248</v>
      </c>
      <c r="C22" s="356"/>
      <c r="D22" s="357"/>
      <c r="E22" s="358"/>
      <c r="F22" s="353"/>
      <c r="G22" s="353"/>
      <c r="H22" s="72"/>
      <c r="I22" s="73"/>
    </row>
    <row r="23" spans="1:9" ht="70.5" customHeight="1" x14ac:dyDescent="0.25">
      <c r="A23" s="278" t="s">
        <v>564</v>
      </c>
      <c r="B23" s="143" t="s">
        <v>806</v>
      </c>
      <c r="C23" s="356"/>
      <c r="D23" s="357"/>
      <c r="E23" s="358"/>
      <c r="F23" s="355"/>
      <c r="G23" s="355"/>
      <c r="H23" s="73"/>
      <c r="I23" s="73"/>
    </row>
    <row r="24" spans="1:9" ht="63.75" x14ac:dyDescent="0.25">
      <c r="A24" s="278" t="s">
        <v>565</v>
      </c>
      <c r="B24" s="143" t="s">
        <v>807</v>
      </c>
      <c r="C24" s="356"/>
      <c r="D24" s="357"/>
      <c r="E24" s="358"/>
      <c r="F24" s="370"/>
      <c r="G24" s="370"/>
      <c r="H24" s="74"/>
      <c r="I24" s="74"/>
    </row>
    <row r="25" spans="1:9" ht="25.5" x14ac:dyDescent="0.25">
      <c r="A25" s="278" t="s">
        <v>777</v>
      </c>
      <c r="B25" s="143" t="s">
        <v>251</v>
      </c>
      <c r="C25" s="356"/>
      <c r="D25" s="357"/>
      <c r="E25" s="358"/>
      <c r="F25" s="370"/>
      <c r="G25" s="370"/>
      <c r="H25" s="74"/>
      <c r="I25" s="74"/>
    </row>
    <row r="26" spans="1:9" ht="38.25" x14ac:dyDescent="0.25">
      <c r="A26" s="278" t="s">
        <v>765</v>
      </c>
      <c r="B26" s="143" t="s">
        <v>545</v>
      </c>
      <c r="C26" s="356"/>
      <c r="D26" s="357"/>
      <c r="E26" s="358"/>
      <c r="F26" s="353"/>
      <c r="G26" s="353"/>
      <c r="H26" s="72"/>
      <c r="I26" s="71"/>
    </row>
    <row r="27" spans="1:9" ht="51" x14ac:dyDescent="0.25">
      <c r="A27" s="278" t="s">
        <v>661</v>
      </c>
      <c r="B27" s="143" t="s">
        <v>330</v>
      </c>
      <c r="C27" s="356"/>
      <c r="D27" s="357"/>
      <c r="E27" s="358"/>
      <c r="F27" s="355"/>
      <c r="G27" s="355"/>
      <c r="H27" s="73"/>
      <c r="I27" s="73"/>
    </row>
    <row r="28" spans="1:9" x14ac:dyDescent="0.25">
      <c r="A28" s="354" t="s">
        <v>255</v>
      </c>
      <c r="B28" s="354"/>
      <c r="C28" s="354"/>
      <c r="D28" s="354"/>
      <c r="E28" s="354"/>
      <c r="F28" s="354"/>
      <c r="G28" s="354"/>
      <c r="H28" s="354"/>
      <c r="I28" s="354"/>
    </row>
    <row r="29" spans="1:9" ht="25.5" x14ac:dyDescent="0.25">
      <c r="A29" s="278" t="s">
        <v>256</v>
      </c>
      <c r="B29" s="42" t="s">
        <v>257</v>
      </c>
      <c r="C29" s="356"/>
      <c r="D29" s="357"/>
      <c r="E29" s="358"/>
      <c r="F29" s="353"/>
      <c r="G29" s="353"/>
      <c r="H29" s="72"/>
      <c r="I29" s="71"/>
    </row>
    <row r="30" spans="1:9" x14ac:dyDescent="0.25">
      <c r="A30" s="354" t="s">
        <v>259</v>
      </c>
      <c r="B30" s="354"/>
      <c r="C30" s="354"/>
      <c r="D30" s="354"/>
      <c r="E30" s="354"/>
      <c r="F30" s="354"/>
      <c r="G30" s="354"/>
      <c r="H30" s="354"/>
      <c r="I30" s="354"/>
    </row>
    <row r="31" spans="1:9" ht="38.25" x14ac:dyDescent="0.25">
      <c r="A31" s="278" t="s">
        <v>260</v>
      </c>
      <c r="B31" s="42" t="s">
        <v>261</v>
      </c>
      <c r="C31" s="356"/>
      <c r="D31" s="357"/>
      <c r="E31" s="358"/>
      <c r="F31" s="353"/>
      <c r="G31" s="353"/>
      <c r="H31" s="72"/>
      <c r="I31" s="71"/>
    </row>
    <row r="32" spans="1:9" ht="25.5" x14ac:dyDescent="0.25">
      <c r="A32" s="278" t="s">
        <v>262</v>
      </c>
      <c r="B32" s="42" t="s">
        <v>263</v>
      </c>
      <c r="C32" s="356"/>
      <c r="D32" s="357"/>
      <c r="E32" s="358"/>
      <c r="F32" s="353"/>
      <c r="G32" s="353"/>
      <c r="H32" s="72"/>
      <c r="I32" s="71"/>
    </row>
    <row r="33" spans="1:11" x14ac:dyDescent="0.25">
      <c r="A33" s="354" t="s">
        <v>266</v>
      </c>
      <c r="B33" s="354"/>
      <c r="C33" s="354"/>
      <c r="D33" s="354"/>
      <c r="E33" s="354"/>
      <c r="F33" s="354"/>
      <c r="G33" s="354"/>
      <c r="H33" s="354"/>
      <c r="I33" s="354"/>
    </row>
    <row r="34" spans="1:11" ht="30" customHeight="1" x14ac:dyDescent="0.25">
      <c r="A34" s="278" t="s">
        <v>267</v>
      </c>
      <c r="B34" s="42" t="s">
        <v>268</v>
      </c>
      <c r="C34" s="356"/>
      <c r="D34" s="357"/>
      <c r="E34" s="358"/>
      <c r="F34" s="353"/>
      <c r="G34" s="353"/>
      <c r="H34" s="72"/>
      <c r="I34" s="71"/>
    </row>
    <row r="35" spans="1:11" ht="51" x14ac:dyDescent="0.25">
      <c r="A35" s="278" t="s">
        <v>303</v>
      </c>
      <c r="B35" s="42" t="s">
        <v>275</v>
      </c>
      <c r="C35" s="356"/>
      <c r="D35" s="357"/>
      <c r="E35" s="358"/>
      <c r="F35" s="72"/>
      <c r="G35" s="72"/>
      <c r="H35" s="72"/>
      <c r="I35" s="71"/>
    </row>
    <row r="36" spans="1:11" x14ac:dyDescent="0.25">
      <c r="A36" s="354" t="s">
        <v>269</v>
      </c>
      <c r="B36" s="354"/>
      <c r="C36" s="354"/>
      <c r="D36" s="354"/>
      <c r="E36" s="354"/>
      <c r="F36" s="354"/>
      <c r="G36" s="354"/>
      <c r="H36" s="354"/>
      <c r="I36" s="354"/>
    </row>
    <row r="37" spans="1:11" ht="38.25" x14ac:dyDescent="0.25">
      <c r="A37" s="278" t="s">
        <v>270</v>
      </c>
      <c r="B37" s="52" t="s">
        <v>271</v>
      </c>
      <c r="C37" s="356"/>
      <c r="D37" s="357"/>
      <c r="E37" s="358"/>
      <c r="F37" s="355"/>
      <c r="G37" s="355"/>
      <c r="H37" s="73"/>
      <c r="I37" s="73"/>
    </row>
    <row r="38" spans="1:11" x14ac:dyDescent="0.25">
      <c r="A38" s="354" t="s">
        <v>272</v>
      </c>
      <c r="B38" s="354"/>
      <c r="C38" s="354"/>
      <c r="D38" s="354"/>
      <c r="E38" s="354"/>
      <c r="F38" s="354"/>
      <c r="G38" s="354"/>
      <c r="H38" s="354"/>
      <c r="I38" s="354"/>
    </row>
    <row r="39" spans="1:11" ht="39" x14ac:dyDescent="0.25">
      <c r="A39" s="278" t="s">
        <v>273</v>
      </c>
      <c r="B39" s="35" t="s">
        <v>694</v>
      </c>
      <c r="C39" s="356"/>
      <c r="D39" s="357"/>
      <c r="E39" s="358"/>
      <c r="F39" s="353"/>
      <c r="G39" s="353"/>
      <c r="H39" s="72"/>
      <c r="I39" s="71"/>
    </row>
    <row r="40" spans="1:11" x14ac:dyDescent="0.25">
      <c r="A40" s="354" t="s">
        <v>398</v>
      </c>
      <c r="B40" s="354"/>
      <c r="C40" s="354"/>
      <c r="D40" s="354"/>
      <c r="E40" s="354"/>
      <c r="F40" s="354"/>
      <c r="G40" s="354"/>
      <c r="H40" s="354"/>
      <c r="I40" s="354"/>
    </row>
    <row r="41" spans="1:11" ht="25.5" x14ac:dyDescent="0.25">
      <c r="A41" s="278" t="s">
        <v>274</v>
      </c>
      <c r="B41" s="52" t="s">
        <v>276</v>
      </c>
      <c r="C41" s="356"/>
      <c r="D41" s="357"/>
      <c r="E41" s="358"/>
      <c r="F41" s="353"/>
      <c r="G41" s="353"/>
      <c r="H41" s="72"/>
      <c r="I41" s="71"/>
    </row>
    <row r="42" spans="1:11" ht="25.5" x14ac:dyDescent="0.25">
      <c r="A42"/>
      <c r="B42" s="236" t="s">
        <v>559</v>
      </c>
      <c r="C42"/>
      <c r="D42"/>
      <c r="E42"/>
      <c r="F42"/>
      <c r="G42"/>
      <c r="H42"/>
      <c r="I42"/>
    </row>
    <row r="43" spans="1:11" x14ac:dyDescent="0.25">
      <c r="A43" s="51" t="s">
        <v>695</v>
      </c>
      <c r="B43"/>
      <c r="C43"/>
      <c r="D43"/>
      <c r="E43"/>
      <c r="F43"/>
      <c r="G43"/>
      <c r="H43"/>
      <c r="I43"/>
    </row>
    <row r="45" spans="1:11" x14ac:dyDescent="0.25">
      <c r="B45" s="349" t="s">
        <v>453</v>
      </c>
      <c r="C45" s="350"/>
      <c r="D45" s="350"/>
      <c r="E45" s="350"/>
      <c r="F45" s="350"/>
      <c r="G45" s="350"/>
      <c r="H45" s="350"/>
      <c r="I45" s="350"/>
      <c r="J45" s="350"/>
      <c r="K45" s="350"/>
    </row>
    <row r="46" spans="1:11" x14ac:dyDescent="0.25">
      <c r="B46" s="349"/>
      <c r="C46" s="350"/>
      <c r="D46" s="350"/>
      <c r="E46" s="350"/>
      <c r="F46" s="350"/>
      <c r="G46" s="350"/>
      <c r="H46" s="350"/>
      <c r="I46" s="350"/>
      <c r="J46" s="350"/>
      <c r="K46" s="350"/>
    </row>
    <row r="47" spans="1:11" x14ac:dyDescent="0.25">
      <c r="B47" s="351"/>
      <c r="C47" s="352"/>
      <c r="D47" s="352"/>
      <c r="E47" s="352"/>
      <c r="F47" s="352"/>
      <c r="G47" s="352"/>
      <c r="H47" s="352"/>
      <c r="I47" s="352"/>
      <c r="J47" s="352"/>
      <c r="K47" s="352"/>
    </row>
    <row r="48" spans="1:11" x14ac:dyDescent="0.25">
      <c r="B48" s="66" t="s">
        <v>454</v>
      </c>
      <c r="C48" s="359">
        <v>0</v>
      </c>
      <c r="D48" s="360"/>
      <c r="E48" s="359">
        <v>1</v>
      </c>
      <c r="F48" s="360"/>
      <c r="G48" s="359">
        <v>2</v>
      </c>
      <c r="H48" s="360"/>
      <c r="I48" s="66">
        <v>3</v>
      </c>
      <c r="J48" s="66" t="s">
        <v>455</v>
      </c>
      <c r="K48" s="66" t="s">
        <v>525</v>
      </c>
    </row>
    <row r="49" spans="2:11" ht="142.5" customHeight="1" x14ac:dyDescent="0.25">
      <c r="B49" s="50" t="s">
        <v>726</v>
      </c>
      <c r="C49" s="345" t="s">
        <v>767</v>
      </c>
      <c r="D49" s="346"/>
      <c r="E49" s="345" t="s">
        <v>770</v>
      </c>
      <c r="F49" s="346"/>
      <c r="G49" s="345" t="s">
        <v>769</v>
      </c>
      <c r="H49" s="346"/>
      <c r="I49" s="224" t="s">
        <v>768</v>
      </c>
      <c r="J49" s="135">
        <v>0</v>
      </c>
      <c r="K49" s="23"/>
    </row>
    <row r="50" spans="2:11" ht="336.75" customHeight="1" x14ac:dyDescent="0.25">
      <c r="B50" s="174" t="s">
        <v>728</v>
      </c>
      <c r="C50" s="345" t="s">
        <v>469</v>
      </c>
      <c r="D50" s="346"/>
      <c r="E50" s="345" t="s">
        <v>720</v>
      </c>
      <c r="F50" s="346"/>
      <c r="G50" s="231"/>
      <c r="H50" s="233" t="s">
        <v>709</v>
      </c>
      <c r="I50" s="227" t="s">
        <v>799</v>
      </c>
      <c r="J50" s="135">
        <v>0</v>
      </c>
      <c r="K50" s="23"/>
    </row>
    <row r="51" spans="2:11" ht="114.75" x14ac:dyDescent="0.25">
      <c r="B51" s="172" t="s">
        <v>754</v>
      </c>
      <c r="C51" s="347" t="s">
        <v>470</v>
      </c>
      <c r="D51" s="348"/>
      <c r="E51" s="347" t="s">
        <v>471</v>
      </c>
      <c r="F51" s="348"/>
      <c r="G51" s="129"/>
      <c r="H51" s="130" t="s">
        <v>456</v>
      </c>
      <c r="I51" s="130" t="s">
        <v>702</v>
      </c>
      <c r="J51" s="135">
        <v>0</v>
      </c>
      <c r="K51" s="23"/>
    </row>
    <row r="52" spans="2:11" ht="255" x14ac:dyDescent="0.25">
      <c r="B52" s="173" t="s">
        <v>753</v>
      </c>
      <c r="C52" s="347" t="s">
        <v>472</v>
      </c>
      <c r="D52" s="348"/>
      <c r="E52" s="347" t="s">
        <v>771</v>
      </c>
      <c r="F52" s="348"/>
      <c r="G52" s="129"/>
      <c r="H52" s="130" t="s">
        <v>473</v>
      </c>
      <c r="I52" s="227" t="s">
        <v>759</v>
      </c>
      <c r="J52" s="135">
        <v>0</v>
      </c>
      <c r="K52" s="23"/>
    </row>
    <row r="53" spans="2:11" ht="140.25" customHeight="1" x14ac:dyDescent="0.25">
      <c r="B53" s="50" t="s">
        <v>752</v>
      </c>
      <c r="C53" s="347" t="s">
        <v>773</v>
      </c>
      <c r="D53" s="348"/>
      <c r="E53" s="347" t="s">
        <v>474</v>
      </c>
      <c r="F53" s="348"/>
      <c r="G53" s="129"/>
      <c r="H53" s="131" t="s">
        <v>772</v>
      </c>
      <c r="I53" s="274" t="s">
        <v>804</v>
      </c>
      <c r="J53" s="135">
        <v>0</v>
      </c>
      <c r="K53" s="23"/>
    </row>
    <row r="54" spans="2:11" ht="140.25" x14ac:dyDescent="0.25">
      <c r="B54" s="50" t="s">
        <v>751</v>
      </c>
      <c r="C54" s="347" t="s">
        <v>475</v>
      </c>
      <c r="D54" s="348"/>
      <c r="E54" s="347" t="s">
        <v>476</v>
      </c>
      <c r="F54" s="348"/>
      <c r="G54" s="129"/>
      <c r="H54" s="237" t="s">
        <v>729</v>
      </c>
      <c r="I54" s="237" t="s">
        <v>730</v>
      </c>
      <c r="J54" s="135">
        <v>0</v>
      </c>
      <c r="K54" s="23"/>
    </row>
    <row r="55" spans="2:11" ht="216.75" x14ac:dyDescent="0.25">
      <c r="B55" s="174" t="s">
        <v>755</v>
      </c>
      <c r="C55" s="345" t="s">
        <v>477</v>
      </c>
      <c r="D55" s="346"/>
      <c r="E55" s="345" t="s">
        <v>774</v>
      </c>
      <c r="F55" s="346"/>
      <c r="G55" s="231"/>
      <c r="H55" s="234" t="s">
        <v>775</v>
      </c>
      <c r="I55" s="200" t="s">
        <v>776</v>
      </c>
      <c r="J55" s="135">
        <v>0</v>
      </c>
      <c r="K55" s="23"/>
    </row>
    <row r="56" spans="2:11" ht="132.75" customHeight="1" x14ac:dyDescent="0.25">
      <c r="B56" s="174" t="s">
        <v>724</v>
      </c>
      <c r="C56" s="439" t="s">
        <v>731</v>
      </c>
      <c r="D56" s="440"/>
      <c r="E56" s="347" t="s">
        <v>478</v>
      </c>
      <c r="F56" s="348"/>
      <c r="G56" s="129"/>
      <c r="H56" s="131" t="s">
        <v>479</v>
      </c>
      <c r="I56" s="131" t="s">
        <v>480</v>
      </c>
      <c r="J56" s="135">
        <v>0</v>
      </c>
      <c r="K56" s="23"/>
    </row>
  </sheetData>
  <mergeCells count="89">
    <mergeCell ref="C16:E16"/>
    <mergeCell ref="A30:I30"/>
    <mergeCell ref="F29:G29"/>
    <mergeCell ref="A28:I28"/>
    <mergeCell ref="F26:G26"/>
    <mergeCell ref="A18:I18"/>
    <mergeCell ref="C20:E20"/>
    <mergeCell ref="C22:E22"/>
    <mergeCell ref="C23:E23"/>
    <mergeCell ref="C24:E24"/>
    <mergeCell ref="C25:E25"/>
    <mergeCell ref="A21:I21"/>
    <mergeCell ref="F20:G20"/>
    <mergeCell ref="F22:G22"/>
    <mergeCell ref="F23:G23"/>
    <mergeCell ref="F24:G24"/>
    <mergeCell ref="C34:E34"/>
    <mergeCell ref="A33:I33"/>
    <mergeCell ref="F27:G27"/>
    <mergeCell ref="C29:E29"/>
    <mergeCell ref="C31:E31"/>
    <mergeCell ref="C32:E32"/>
    <mergeCell ref="F31:G31"/>
    <mergeCell ref="F32:G32"/>
    <mergeCell ref="F25:G25"/>
    <mergeCell ref="C26:E26"/>
    <mergeCell ref="C27:E27"/>
    <mergeCell ref="A9:I9"/>
    <mergeCell ref="A10:I10"/>
    <mergeCell ref="A11:I11"/>
    <mergeCell ref="C17:E17"/>
    <mergeCell ref="C19:E19"/>
    <mergeCell ref="C13:E14"/>
    <mergeCell ref="A12:I12"/>
    <mergeCell ref="A13:A14"/>
    <mergeCell ref="B13:B14"/>
    <mergeCell ref="I13:I14"/>
    <mergeCell ref="F19:G19"/>
    <mergeCell ref="F13:H14"/>
    <mergeCell ref="F16:G16"/>
    <mergeCell ref="A15:I15"/>
    <mergeCell ref="F17:G17"/>
    <mergeCell ref="A1:D2"/>
    <mergeCell ref="E1:F8"/>
    <mergeCell ref="G1:I2"/>
    <mergeCell ref="G8:I8"/>
    <mergeCell ref="A8:D8"/>
    <mergeCell ref="A7:D7"/>
    <mergeCell ref="A3:D3"/>
    <mergeCell ref="G3:I3"/>
    <mergeCell ref="A4:D4"/>
    <mergeCell ref="G4:I4"/>
    <mergeCell ref="G5:I5"/>
    <mergeCell ref="G6:I6"/>
    <mergeCell ref="A5:D5"/>
    <mergeCell ref="A6:D6"/>
    <mergeCell ref="G7:I7"/>
    <mergeCell ref="C49:D49"/>
    <mergeCell ref="E49:F49"/>
    <mergeCell ref="G49:H49"/>
    <mergeCell ref="C48:D48"/>
    <mergeCell ref="E48:F48"/>
    <mergeCell ref="G48:H48"/>
    <mergeCell ref="B45:K47"/>
    <mergeCell ref="F41:G41"/>
    <mergeCell ref="F37:G37"/>
    <mergeCell ref="A36:I36"/>
    <mergeCell ref="F34:G34"/>
    <mergeCell ref="C35:E35"/>
    <mergeCell ref="C37:E37"/>
    <mergeCell ref="C39:E39"/>
    <mergeCell ref="C41:E41"/>
    <mergeCell ref="A38:I38"/>
    <mergeCell ref="A40:I40"/>
    <mergeCell ref="F39:G39"/>
    <mergeCell ref="C50:D50"/>
    <mergeCell ref="E50:F50"/>
    <mergeCell ref="C51:D51"/>
    <mergeCell ref="E51:F51"/>
    <mergeCell ref="C52:D52"/>
    <mergeCell ref="E52:F52"/>
    <mergeCell ref="C56:D56"/>
    <mergeCell ref="E56:F56"/>
    <mergeCell ref="C53:D53"/>
    <mergeCell ref="E53:F53"/>
    <mergeCell ref="C54:D54"/>
    <mergeCell ref="E54:F54"/>
    <mergeCell ref="C55:D55"/>
    <mergeCell ref="E55:F55"/>
  </mergeCells>
  <dataValidations count="1">
    <dataValidation type="list" allowBlank="1" showInputMessage="1" showErrorMessage="1" sqref="J49:J56">
      <formula1>"0,1,2,3,NA"</formula1>
    </dataValidation>
  </dataValidations>
  <hyperlinks>
    <hyperlink ref="A43" location="_ftnref2" display="_ftnref2"/>
    <hyperlink ref="I54" location="'Important terminologies'!A1" display="'Important terminologies'!A1"/>
    <hyperlink ref="H54" location="'Important terminologies'!A1" display="'Important terminologies'!A1"/>
    <hyperlink ref="B17" location="'Environmental compliances'!A1" display="Does the company comply with all relevant local environmental laws, standards and regulations? (List of sample compliances provided in sheet &quot;Environmental Compliances&quot;)"/>
    <hyperlink ref="C56:D56" location="'Important terminologies'!A1" display="'Important terminologies'!A1"/>
    <hyperlink ref="I52" location="'Important terminologies'!A1" display="'Important terminologies'!A1"/>
    <hyperlink ref="I50" location="'Important terminologies'!A1" display="'Important terminologies'!A1"/>
    <hyperlink ref="I55" location="'Important terminologies'!A1" display="'Important terminologies'!A1"/>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 sheet'!$B$3:$B$5</xm:f>
          </x14:formula1>
          <xm:sqref>C17:E17 C19:E20 C22:E27 C29:E29 C31:E32 C34:E35 C37:E37 C39:E39 C41:E41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13</vt:i4>
      </vt:variant>
    </vt:vector>
  </HeadingPairs>
  <TitlesOfParts>
    <vt:vector size="41" baseType="lpstr">
      <vt:lpstr>Instruction</vt:lpstr>
      <vt:lpstr>Input Sheet</vt:lpstr>
      <vt:lpstr>Tool</vt:lpstr>
      <vt:lpstr>working sheet</vt:lpstr>
      <vt:lpstr>Exclusion List</vt:lpstr>
      <vt:lpstr>High Category Environment</vt:lpstr>
      <vt:lpstr>High Category Social</vt:lpstr>
      <vt:lpstr>High Category Governance</vt:lpstr>
      <vt:lpstr>Med Category Environment</vt:lpstr>
      <vt:lpstr>Med Category Social</vt:lpstr>
      <vt:lpstr>Med Category Governance</vt:lpstr>
      <vt:lpstr>Low Category Environment</vt:lpstr>
      <vt:lpstr>Low Category Social</vt:lpstr>
      <vt:lpstr>Low Category Governance</vt:lpstr>
      <vt:lpstr>Checklist for Agriculture</vt:lpstr>
      <vt:lpstr>Checklist for Education</vt:lpstr>
      <vt:lpstr>Checklist for healthcare</vt:lpstr>
      <vt:lpstr>Checklist for infrastructure</vt:lpstr>
      <vt:lpstr>Checklist for IT</vt:lpstr>
      <vt:lpstr>Checklist for Motor vehicles</vt:lpstr>
      <vt:lpstr>Checklist for Utilities</vt:lpstr>
      <vt:lpstr>Checklist for telecommunication</vt:lpstr>
      <vt:lpstr>Environment sectors</vt:lpstr>
      <vt:lpstr>Social sectors</vt:lpstr>
      <vt:lpstr>Calculation of governance score</vt:lpstr>
      <vt:lpstr>Important terminologies</vt:lpstr>
      <vt:lpstr>Environmental compliances</vt:lpstr>
      <vt:lpstr>Social Compliances</vt:lpstr>
      <vt:lpstr>'Social sectors'!_ftn1</vt:lpstr>
      <vt:lpstr>'High Category Environment'!_ftn2</vt:lpstr>
      <vt:lpstr>'High Category Environment'!_ftn3</vt:lpstr>
      <vt:lpstr>'High Category Environment'!_ftn4</vt:lpstr>
      <vt:lpstr>'High Category Environment'!_ftn5</vt:lpstr>
      <vt:lpstr>'Social sectors'!_ftnref1</vt:lpstr>
      <vt:lpstr>'High Category Environment'!_ftnref2</vt:lpstr>
      <vt:lpstr>'High Category Environment'!_ftnref3</vt:lpstr>
      <vt:lpstr>environmentsectors</vt:lpstr>
      <vt:lpstr>Investmentstage</vt:lpstr>
      <vt:lpstr>One</vt:lpstr>
      <vt:lpstr>review</vt:lpstr>
      <vt:lpstr>Sectors</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shivanisahai1</dc:creator>
  <cp:lastModifiedBy>Administrator</cp:lastModifiedBy>
  <dcterms:created xsi:type="dcterms:W3CDTF">2015-05-21T05:55:07Z</dcterms:created>
  <dcterms:modified xsi:type="dcterms:W3CDTF">2017-04-21T14:09:16Z</dcterms:modified>
</cp:coreProperties>
</file>