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CPFS (KPK)/83492600-PublicServiceAdvert/6.RE-TENDER/2.TenderDocs/"/>
    </mc:Choice>
  </mc:AlternateContent>
  <xr:revisionPtr revIDLastSave="200" documentId="8_{3ECBE667-75DE-46A4-9642-3111CE47355B}" xr6:coauthVersionLast="47" xr6:coauthVersionMax="47" xr10:uidLastSave="{9912C81D-52A4-42C5-9E6C-F87681880CF7}"/>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5" i="2" l="1"/>
  <c r="E24" i="2"/>
  <c r="E53" i="4"/>
  <c r="F41" i="4" l="1"/>
  <c r="F40" i="4"/>
  <c r="F39" i="4"/>
  <c r="F38" i="4"/>
  <c r="F37" i="4"/>
  <c r="F36" i="4"/>
  <c r="F35" i="4"/>
  <c r="F34" i="4"/>
  <c r="F33" i="4"/>
  <c r="F47" i="4"/>
  <c r="F46" i="4"/>
  <c r="F45" i="4"/>
  <c r="F44" i="4"/>
  <c r="F43" i="4"/>
  <c r="F49" i="4" l="1"/>
  <c r="O25" i="4"/>
  <c r="O24" i="4"/>
  <c r="O25" i="2"/>
  <c r="O24" i="2"/>
  <c r="O53" i="4" l="1"/>
  <c r="O26" i="2"/>
  <c r="O31" i="2" l="1"/>
  <c r="F24" i="4" l="1"/>
  <c r="F25" i="4"/>
  <c r="F27" i="4" l="1"/>
  <c r="F24" i="2" l="1"/>
  <c r="F25" i="2"/>
  <c r="E54" i="4"/>
  <c r="E55" i="4" s="1"/>
  <c r="F27" i="2" l="1"/>
  <c r="E31" i="2" l="1"/>
  <c r="E32" i="2" s="1"/>
  <c r="E3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ADFF22CE-AD6E-4EDF-A1DA-BB49D8ECD45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9" authorId="0" shapeId="0" xr:uid="{BAF21954-1371-405D-97E9-4E0E2A9E22E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<sst xmlns="http://schemas.openxmlformats.org/spreadsheetml/2006/main" count="142" uniqueCount="62">
  <si>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</si>
  <si>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</si>
  <si>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</si>
  <si>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</si>
  <si>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</si>
  <si>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</si>
  <si>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</si>
  <si>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</si>
  <si>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</si>
  <si>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</si>
  <si>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</si>
  <si>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</si>
  <si>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</si>
  <si>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</si>
  <si>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</si>
  <si>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</si>
  <si>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</si>
  <si>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</si>
  <si>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</si>
  <si>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</si>
  <si>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</si>
  <si>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</si>
  <si>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</si>
  <si>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</si>
  <si>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</si>
  <si>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</si>
  <si>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</si>
  <si>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</si>
  <si>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</si>
  <si>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</si>
  <si>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Region</t>
  </si>
  <si>
    <t xml:space="preserve">Lumpsum </t>
  </si>
  <si>
    <t>Lumpsum</t>
  </si>
  <si>
    <t>Country of assignment: Indonesia</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</si>
  <si>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</si>
  <si>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Output Based</t>
  </si>
  <si>
    <t>OUTPUT 1</t>
  </si>
  <si>
    <t>OUTPUT 2</t>
  </si>
  <si>
    <t>Other Costs (no. 3.1.3 General Terms &amp; Conditions)</t>
  </si>
  <si>
    <t>Team Leader</t>
  </si>
  <si>
    <t>Project number: 19.2118.8-001.00</t>
  </si>
  <si>
    <t>Project: Corruption Prevention in the Forestry Sector (CPFS)</t>
  </si>
  <si>
    <t>Video, lighting, audio system</t>
  </si>
  <si>
    <t>- Camera rental</t>
  </si>
  <si>
    <t>- Lighting rental</t>
  </si>
  <si>
    <t>- Audio equipment rental</t>
  </si>
  <si>
    <t>- Location setting</t>
  </si>
  <si>
    <t>- Artistic setting</t>
  </si>
  <si>
    <t xml:space="preserve">Talent </t>
  </si>
  <si>
    <t>Expert 1: Talent Expert</t>
  </si>
  <si>
    <t>Contract-No.: 83492600</t>
  </si>
  <si>
    <t>1. Main talent: Bu Hebring</t>
  </si>
  <si>
    <t>2. Main talent: Pak Hebring</t>
  </si>
  <si>
    <t>3. Talent: Kepala Desa</t>
  </si>
  <si>
    <t>4. Talent: Guru Perempuan</t>
  </si>
  <si>
    <t>5. Talent: Anak laki-laki</t>
  </si>
  <si>
    <t>6. Talent: Pengantar Paket</t>
  </si>
  <si>
    <t>7. Talent: Teman Bu Hebring</t>
  </si>
  <si>
    <t>8. Talent: MC</t>
  </si>
  <si>
    <t>9. Talent: Juri</t>
  </si>
  <si>
    <t>Contract-No.: 83492600 (re-tender)</t>
  </si>
  <si>
    <t>Period of assignment: 21 Aug - 15 Oct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</si>
</sst>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_-* #,##0\ _€_-;\-* #,##0\ _€_-;_-* &quot;-&quot;??\ _€_-;_-@_-"/>
    <numFmt numFmtId="168" formatCode="_([$Rp-421]* #,##0_);_([$Rp-421]* \(#,##0\);_([$Rp-421]* &quot;-&quot;??_);_(@_)"/>
  </numFmts>
  <fonts count="23"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1"/>
      <color rgb="FFFF0000"/>
      <name val="Arial"/>
      <family val="2"/>
    </font>
    <font>
      <sz val="11"/>
      <color indexed="64"/>
      <name val="Calibri"/>
      <family val="2"/>
    </font>
    <font>
      <sz val="11"/>
      <color indexed="64"/>
      <name val="Arial"/>
      <family val="2"/>
    </font>
    <font>
      <b/>
      <sz val="11"/>
      <color indexed="64"/>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patternFill>
    </fill>
    <fill>
      <patternFill patternType="solid">
        <fgColor theme="8"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0" fontId="20" fillId="0" borderId="0"/>
  </cellStyleXfs>
  <cellXfs count="127">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4"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166" fontId="4" fillId="0" borderId="11" xfId="4" applyNumberFormat="1" applyFont="1" applyBorder="1" applyAlignment="1">
      <alignment horizontal="center" vertical="center" wrapText="1"/>
    </xf>
    <xf numFmtId="165" fontId="4" fillId="0" borderId="0" xfId="4" applyNumberFormat="1" applyFont="1" applyBorder="1" applyAlignment="1">
      <alignment vertical="center" wrapText="1"/>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1" fillId="0" borderId="0" xfId="0" applyFont="1" applyAlignment="1">
      <alignment horizontal="center"/>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8" fontId="1" fillId="0" borderId="0" xfId="0" applyNumberFormat="1" applyFont="1"/>
    <xf numFmtId="0" fontId="4" fillId="0" borderId="17" xfId="0" applyFont="1" applyBorder="1" applyAlignment="1">
      <alignment horizontal="center" vertical="center" wrapText="1"/>
    </xf>
    <xf numFmtId="0" fontId="6" fillId="0" borderId="1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1" fillId="0" borderId="5" xfId="0" applyNumberFormat="1" applyFont="1" applyBorder="1" applyAlignment="1">
      <alignment horizontal="center" vertical="center" wrapText="1"/>
    </xf>
    <xf numFmtId="0" fontId="1" fillId="0" borderId="18" xfId="0" applyFont="1" applyBorder="1" applyAlignment="1" applyProtection="1">
      <alignment horizontal="left" vertical="center" wrapText="1"/>
      <protection locked="0"/>
    </xf>
    <xf numFmtId="0" fontId="11" fillId="0" borderId="19" xfId="0" applyFont="1" applyBorder="1" applyAlignment="1" applyProtection="1">
      <alignment horizontal="left" vertical="center" wrapText="1"/>
      <protection locked="0"/>
    </xf>
    <xf numFmtId="0" fontId="1" fillId="0" borderId="19" xfId="0" applyFont="1" applyBorder="1" applyAlignment="1" applyProtection="1">
      <alignment horizontal="center" vertical="center" wrapText="1"/>
      <protection locked="0"/>
    </xf>
    <xf numFmtId="1" fontId="1" fillId="0" borderId="19"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165" fontId="1" fillId="0" borderId="19" xfId="4" applyNumberFormat="1" applyFont="1" applyFill="1" applyBorder="1" applyAlignment="1" applyProtection="1">
      <alignment horizontal="center" vertical="center" wrapText="1"/>
      <protection locked="0"/>
    </xf>
    <xf numFmtId="165" fontId="1" fillId="0" borderId="19" xfId="4" applyNumberFormat="1" applyFont="1" applyFill="1" applyBorder="1" applyAlignment="1" applyProtection="1">
      <alignment horizontal="right" vertical="center" wrapText="1"/>
      <protection locked="0"/>
    </xf>
    <xf numFmtId="0" fontId="1" fillId="0" borderId="5" xfId="0" applyFont="1" applyBorder="1" applyAlignment="1">
      <alignment horizontal="center" vertical="center" wrapText="1"/>
    </xf>
    <xf numFmtId="0" fontId="1" fillId="2" borderId="21" xfId="0" applyFont="1" applyFill="1" applyBorder="1" applyAlignment="1" applyProtection="1">
      <alignment horizontal="center" vertical="center" wrapText="1"/>
      <protection locked="0"/>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4"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4" fillId="0" borderId="2" xfId="0" applyFont="1" applyBorder="1" applyAlignment="1" applyProtection="1">
      <alignment vertical="center" wrapText="1"/>
      <protection locked="0"/>
    </xf>
    <xf numFmtId="0" fontId="4" fillId="0" borderId="18" xfId="0" applyFont="1" applyBorder="1" applyAlignment="1" applyProtection="1">
      <alignment vertical="center" wrapText="1"/>
      <protection locked="0"/>
    </xf>
    <xf numFmtId="0" fontId="1" fillId="2" borderId="1" xfId="0" applyFont="1" applyFill="1" applyBorder="1" applyAlignment="1" applyProtection="1">
      <alignment horizontal="center" vertical="center" wrapText="1"/>
      <protection locked="0"/>
    </xf>
    <xf numFmtId="3" fontId="21" fillId="5" borderId="1" xfId="5" quotePrefix="1" applyNumberFormat="1" applyFont="1" applyFill="1" applyBorder="1" applyAlignment="1">
      <alignment horizontal="left" vertical="center"/>
    </xf>
    <xf numFmtId="3" fontId="6" fillId="0" borderId="1" xfId="5" quotePrefix="1" applyNumberFormat="1" applyFont="1" applyBorder="1" applyAlignment="1">
      <alignment horizontal="left" vertical="center" wrapText="1"/>
    </xf>
    <xf numFmtId="3" fontId="1" fillId="0" borderId="1" xfId="5" quotePrefix="1" applyNumberFormat="1" applyFont="1" applyBorder="1" applyAlignment="1">
      <alignment horizontal="left" vertical="center" wrapText="1"/>
    </xf>
    <xf numFmtId="3" fontId="1" fillId="0" borderId="1" xfId="5" quotePrefix="1" applyNumberFormat="1" applyFont="1" applyBorder="1" applyAlignment="1">
      <alignment vertical="center" wrapText="1"/>
    </xf>
    <xf numFmtId="3" fontId="1" fillId="0" borderId="5" xfId="4" applyNumberFormat="1" applyFont="1" applyBorder="1" applyAlignment="1" applyProtection="1">
      <alignment horizontal="center" vertical="center" wrapText="1"/>
      <protection locked="0"/>
    </xf>
    <xf numFmtId="3" fontId="6" fillId="0" borderId="1" xfId="0" applyNumberFormat="1" applyFont="1" applyBorder="1" applyAlignment="1" applyProtection="1">
      <alignment horizontal="center" vertical="center" wrapText="1"/>
      <protection locked="0"/>
    </xf>
    <xf numFmtId="3" fontId="6" fillId="0" borderId="5" xfId="4" applyNumberFormat="1" applyFont="1" applyBorder="1" applyAlignment="1" applyProtection="1">
      <alignment horizontal="center" vertical="center" wrapText="1"/>
      <protection locked="0"/>
    </xf>
    <xf numFmtId="3" fontId="1" fillId="0" borderId="1" xfId="0" applyNumberFormat="1" applyFont="1" applyBorder="1" applyAlignment="1" applyProtection="1">
      <alignment horizontal="center" vertical="center" wrapText="1"/>
      <protection locked="0"/>
    </xf>
    <xf numFmtId="3" fontId="1" fillId="0" borderId="1" xfId="4" applyNumberFormat="1" applyFont="1" applyBorder="1" applyAlignment="1" applyProtection="1">
      <alignment horizontal="center" vertical="center" wrapText="1"/>
      <protection locked="0"/>
    </xf>
    <xf numFmtId="3" fontId="4" fillId="6" borderId="1" xfId="5" applyNumberFormat="1" applyFont="1" applyFill="1" applyBorder="1" applyAlignment="1">
      <alignment vertical="center" wrapText="1"/>
    </xf>
    <xf numFmtId="0" fontId="1" fillId="6" borderId="1" xfId="0" applyFont="1" applyFill="1" applyBorder="1" applyAlignment="1" applyProtection="1">
      <alignment horizontal="center" vertical="center" wrapText="1"/>
      <protection locked="0"/>
    </xf>
    <xf numFmtId="165" fontId="1" fillId="6" borderId="5" xfId="4" applyNumberFormat="1" applyFont="1" applyFill="1" applyBorder="1" applyAlignment="1" applyProtection="1">
      <alignment horizontal="center" vertical="center" wrapText="1"/>
      <protection locked="0"/>
    </xf>
    <xf numFmtId="3" fontId="1" fillId="6" borderId="1" xfId="0" applyNumberFormat="1" applyFont="1" applyFill="1" applyBorder="1" applyAlignment="1">
      <alignment horizontal="center" vertical="center" wrapText="1"/>
    </xf>
    <xf numFmtId="41" fontId="6" fillId="6" borderId="5" xfId="3" applyFont="1" applyFill="1" applyBorder="1" applyAlignment="1">
      <alignment vertical="center" wrapText="1"/>
    </xf>
    <xf numFmtId="41" fontId="1" fillId="6" borderId="5" xfId="0" applyNumberFormat="1" applyFont="1" applyFill="1" applyBorder="1" applyAlignment="1">
      <alignment horizontal="center" vertical="center" wrapText="1"/>
    </xf>
    <xf numFmtId="0" fontId="1" fillId="6" borderId="5" xfId="0" applyFont="1" applyFill="1" applyBorder="1" applyAlignment="1">
      <alignment horizontal="left" vertical="center" wrapText="1"/>
    </xf>
    <xf numFmtId="0" fontId="1" fillId="6" borderId="24" xfId="0" applyFont="1" applyFill="1" applyBorder="1" applyAlignment="1">
      <alignment horizontal="left" vertical="center" wrapText="1"/>
    </xf>
    <xf numFmtId="3" fontId="22" fillId="6" borderId="1" xfId="5" applyNumberFormat="1" applyFont="1" applyFill="1" applyBorder="1" applyAlignment="1">
      <alignment horizontal="left" vertical="center"/>
    </xf>
    <xf numFmtId="41" fontId="1" fillId="0" borderId="1" xfId="4" applyNumberFormat="1" applyFont="1" applyBorder="1" applyAlignment="1" applyProtection="1">
      <alignment horizontal="center" vertical="center" wrapText="1"/>
      <protection locked="0"/>
    </xf>
    <xf numFmtId="41" fontId="1" fillId="0" borderId="1" xfId="4" applyNumberFormat="1" applyFont="1" applyFill="1" applyBorder="1" applyAlignment="1" applyProtection="1">
      <alignment horizontal="right" vertical="center" wrapText="1"/>
      <protection locked="0"/>
    </xf>
    <xf numFmtId="41" fontId="1" fillId="0" borderId="1" xfId="4" applyNumberFormat="1" applyFont="1" applyFill="1" applyBorder="1" applyAlignment="1">
      <alignment vertical="center" wrapText="1"/>
    </xf>
    <xf numFmtId="41" fontId="1" fillId="0" borderId="5" xfId="4" applyNumberFormat="1" applyFont="1" applyBorder="1" applyAlignment="1" applyProtection="1">
      <alignment horizontal="center" vertical="center" wrapText="1"/>
      <protection locked="0"/>
    </xf>
    <xf numFmtId="41" fontId="6" fillId="0" borderId="1" xfId="4" applyNumberFormat="1" applyFont="1" applyBorder="1" applyAlignment="1" applyProtection="1">
      <alignment horizontal="center" vertical="center" wrapText="1"/>
      <protection locked="0"/>
    </xf>
    <xf numFmtId="0" fontId="5" fillId="0" borderId="15" xfId="0"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vertical="center" wrapText="1"/>
    </xf>
    <xf numFmtId="167" fontId="5" fillId="0" borderId="0" xfId="4" applyNumberFormat="1" applyFont="1" applyAlignment="1">
      <alignment vertical="center" wrapText="1"/>
    </xf>
    <xf numFmtId="168" fontId="5" fillId="0" borderId="15" xfId="4" applyNumberFormat="1" applyFont="1" applyBorder="1" applyAlignment="1">
      <alignment horizontal="left" vertical="center" wrapText="1"/>
    </xf>
    <xf numFmtId="0" fontId="4" fillId="0" borderId="0" xfId="0" applyFont="1" applyAlignment="1">
      <alignment vertical="center"/>
    </xf>
    <xf numFmtId="0" fontId="1" fillId="0" borderId="0" xfId="0" applyFont="1" applyAlignment="1">
      <alignment vertical="center"/>
    </xf>
    <xf numFmtId="42" fontId="6" fillId="0" borderId="0" xfId="3" applyNumberFormat="1" applyFont="1" applyAlignment="1">
      <alignment vertical="center"/>
    </xf>
    <xf numFmtId="0" fontId="16" fillId="0" borderId="0" xfId="0" applyFont="1" applyAlignment="1">
      <alignment vertical="center"/>
    </xf>
    <xf numFmtId="0" fontId="17" fillId="0" borderId="0" xfId="0" applyFont="1" applyAlignment="1">
      <alignment vertical="center"/>
    </xf>
    <xf numFmtId="168" fontId="18" fillId="0" borderId="0" xfId="0" applyNumberFormat="1" applyFont="1" applyAlignment="1">
      <alignment vertical="center"/>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xf numFmtId="0" fontId="5" fillId="4" borderId="22" xfId="0" applyFont="1" applyFill="1" applyBorder="1" applyAlignment="1">
      <alignment horizontal="left"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cellXfs>
  <cellStyles count="6">
    <cellStyle name="Comma" xfId="4" builtinId="3"/>
    <cellStyle name="Comma [0]" xfId="3" builtinId="6"/>
    <cellStyle name="Followed Hyperlink" xfId="2" builtinId="9" hidden="1"/>
    <cellStyle name="Hyperlink" xfId="1" builtinId="8" hidden="1"/>
    <cellStyle name="Normal" xfId="0" builtinId="0"/>
    <cellStyle name="Normal_Budget riil ATJ 16 Juni" xfId="5" xr:uid="{1AABAE36-A2D6-4BDE-9F5C-B142B586B42E}"/>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twoCellAnchor editAs="oneCell">
    <xdr:from>
      <xdr:col>0</xdr:col>
      <xdr:colOff>112059</xdr:colOff>
      <xdr:row>0</xdr:row>
      <xdr:rowOff>78442</xdr:rowOff>
    </xdr:from>
    <xdr:to>
      <xdr:col>0</xdr:col>
      <xdr:colOff>1748518</xdr:colOff>
      <xdr:row>2</xdr:row>
      <xdr:rowOff>122464</xdr:rowOff>
    </xdr:to>
    <xdr:pic>
      <xdr:nvPicPr>
        <xdr:cNvPr id="3" name="image1.jpeg">
          <a:extLst>
            <a:ext uri="{FF2B5EF4-FFF2-40B4-BE49-F238E27FC236}">
              <a16:creationId xmlns:a16="http://schemas.microsoft.com/office/drawing/2014/main" id="{0CF1D626-878E-495B-8048-9B51341F3296}"/>
            </a:ext>
          </a:extLst>
        </xdr:cNvPr>
        <xdr:cNvPicPr/>
      </xdr:nvPicPr>
      <xdr:blipFill>
        <a:blip xmlns:r="http://schemas.openxmlformats.org/officeDocument/2006/relationships" r:embed="rId1" cstate="print"/>
        <a:stretch>
          <a:fillRect/>
        </a:stretch>
      </xdr:blipFill>
      <xdr:spPr>
        <a:xfrm>
          <a:off x="112059" y="78442"/>
          <a:ext cx="1636459" cy="499862"/>
        </a:xfrm>
        <a:prstGeom prst="rect">
          <a:avLst/>
        </a:prstGeom>
      </xdr:spPr>
    </xdr:pic>
    <xdr:clientData/>
  </xdr:twoCellAnchor>
  <xdr:twoCellAnchor editAs="oneCell">
    <xdr:from>
      <xdr:col>0</xdr:col>
      <xdr:colOff>112059</xdr:colOff>
      <xdr:row>0</xdr:row>
      <xdr:rowOff>78442</xdr:rowOff>
    </xdr:from>
    <xdr:to>
      <xdr:col>0</xdr:col>
      <xdr:colOff>1768928</xdr:colOff>
      <xdr:row>2</xdr:row>
      <xdr:rowOff>154215</xdr:rowOff>
    </xdr:to>
    <xdr:pic>
      <xdr:nvPicPr>
        <xdr:cNvPr id="4" name="image1.jpeg">
          <a:extLst>
            <a:ext uri="{FF2B5EF4-FFF2-40B4-BE49-F238E27FC236}">
              <a16:creationId xmlns:a16="http://schemas.microsoft.com/office/drawing/2014/main" id="{55E7EEBD-A15E-4A5F-AFCF-5A5FE4454156}"/>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48"/>
  <sheetViews>
    <sheetView tabSelected="1" topLeftCell="A8" zoomScale="70" zoomScaleNormal="70" zoomScalePageLayoutView="72" workbookViewId="0">
      <selection activeCell="B9" sqref="B9"/>
    </sheetView>
  </sheetViews>
  <sheetFormatPr defaultColWidth="11" defaultRowHeight="13.7" x14ac:dyDescent="0.4"/>
  <cols>
    <col min="1" max="1" width="36.5" style="15" customWidth="1"/>
    <col min="2" max="2" width="24.21875" style="15" customWidth="1"/>
    <col min="3" max="3" width="16.5546875" style="15" customWidth="1"/>
    <col min="4" max="4" width="11.6640625" style="15" customWidth="1"/>
    <col min="5" max="5" width="19.5546875" style="15" customWidth="1"/>
    <col min="6" max="6" width="21.3867187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3" t="s">
        <v>27</v>
      </c>
      <c r="B2" s="113"/>
      <c r="C2" s="113"/>
      <c r="D2" s="113"/>
      <c r="E2" s="113"/>
      <c r="F2" s="113"/>
      <c r="G2" s="113"/>
      <c r="H2" s="113"/>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3" t="s">
        <v>0</v>
      </c>
      <c r="D6" s="114"/>
      <c r="E6" s="114"/>
      <c r="F6" s="114"/>
    </row>
    <row r="7" spans="1:8" ht="30.5" customHeight="1" x14ac:dyDescent="0.4">
      <c r="C7" s="33" t="s">
        <v>1</v>
      </c>
      <c r="D7" s="115"/>
      <c r="E7" s="115"/>
      <c r="F7" s="115"/>
    </row>
    <row r="8" spans="1:8" ht="30.5" customHeight="1" x14ac:dyDescent="0.4">
      <c r="C8" s="33" t="s">
        <v>2</v>
      </c>
      <c r="D8" s="5"/>
      <c r="E8" s="5"/>
      <c r="F8" s="5"/>
    </row>
    <row r="9" spans="1:8" ht="30.5" customHeight="1" x14ac:dyDescent="0.4">
      <c r="C9" s="33" t="s">
        <v>3</v>
      </c>
      <c r="D9" s="5"/>
      <c r="E9" s="5"/>
      <c r="F9" s="5"/>
    </row>
    <row r="10" spans="1:8" ht="30.5" customHeight="1" x14ac:dyDescent="0.4">
      <c r="C10" s="33" t="s">
        <v>4</v>
      </c>
      <c r="D10" s="5"/>
      <c r="E10" s="5"/>
      <c r="F10" s="5"/>
    </row>
    <row r="11" spans="1:8" ht="18.75" customHeight="1" x14ac:dyDescent="0.4">
      <c r="C11" s="4"/>
      <c r="D11" s="13"/>
      <c r="E11" s="13"/>
      <c r="F11" s="13"/>
    </row>
    <row r="12" spans="1:8" ht="18.75" customHeight="1" x14ac:dyDescent="0.4">
      <c r="A12" s="1" t="s">
        <v>60</v>
      </c>
      <c r="B12" s="1"/>
      <c r="C12" s="6"/>
      <c r="D12" s="6"/>
      <c r="E12" s="6"/>
      <c r="F12" s="6"/>
    </row>
    <row r="13" spans="1:8" ht="18.75" customHeight="1" x14ac:dyDescent="0.4">
      <c r="A13" s="1" t="s">
        <v>41</v>
      </c>
      <c r="B13" s="1"/>
      <c r="C13" s="6"/>
      <c r="D13" s="6"/>
      <c r="E13" s="6"/>
      <c r="F13" s="6"/>
    </row>
    <row r="14" spans="1:8" ht="18.75" customHeight="1" x14ac:dyDescent="0.4">
      <c r="A14" s="1" t="s">
        <v>40</v>
      </c>
      <c r="B14" s="1"/>
      <c r="C14" s="6"/>
      <c r="D14" s="6"/>
      <c r="E14" s="6"/>
      <c r="F14" s="6"/>
    </row>
    <row r="15" spans="1:8" ht="18.75" customHeight="1" x14ac:dyDescent="0.4">
      <c r="A15" s="1" t="s">
        <v>33</v>
      </c>
      <c r="B15" s="1"/>
      <c r="C15" s="6"/>
      <c r="D15" s="6"/>
      <c r="E15" s="6"/>
      <c r="F15" s="6"/>
    </row>
    <row r="16" spans="1:8" ht="18.75" customHeight="1" x14ac:dyDescent="0.4">
      <c r="A16" s="1" t="s">
        <v>61</v>
      </c>
      <c r="B16" s="1"/>
      <c r="C16" s="6"/>
      <c r="D16" s="6"/>
      <c r="E16" s="6"/>
      <c r="F16" s="6"/>
    </row>
    <row r="17" spans="1:15" x14ac:dyDescent="0.4">
      <c r="A17" s="2" t="s">
        <v>7</v>
      </c>
      <c r="B17" s="2"/>
      <c r="C17" s="7"/>
      <c r="D17" s="116"/>
      <c r="E17" s="116"/>
      <c r="F17" s="116"/>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ht="17" customHeight="1" x14ac:dyDescent="0.4">
      <c r="A21" s="117" t="s">
        <v>8</v>
      </c>
      <c r="B21" s="117"/>
      <c r="C21" s="117"/>
      <c r="D21" s="117"/>
      <c r="E21" s="117"/>
      <c r="F21" s="117"/>
      <c r="G21" s="117"/>
      <c r="H21" s="117"/>
    </row>
    <row r="22" spans="1:15" ht="17.45" customHeight="1" thickBot="1" x14ac:dyDescent="0.45">
      <c r="A22" s="112" t="s">
        <v>23</v>
      </c>
      <c r="B22" s="112"/>
      <c r="C22" s="112"/>
      <c r="D22" s="112"/>
      <c r="E22" s="112"/>
      <c r="F22" s="112"/>
      <c r="G22" s="112"/>
      <c r="H22" s="112"/>
    </row>
    <row r="23" spans="1:15" ht="23" customHeight="1" x14ac:dyDescent="0.4">
      <c r="A23" s="18" t="s">
        <v>5</v>
      </c>
      <c r="B23" s="19" t="s">
        <v>9</v>
      </c>
      <c r="C23" s="19" t="s">
        <v>10</v>
      </c>
      <c r="D23" s="20" t="s">
        <v>11</v>
      </c>
      <c r="E23" s="20" t="s">
        <v>12</v>
      </c>
      <c r="F23" s="19" t="s">
        <v>13</v>
      </c>
      <c r="G23" s="19" t="s">
        <v>14</v>
      </c>
      <c r="H23" s="52" t="s">
        <v>15</v>
      </c>
    </row>
    <row r="24" spans="1:15" ht="22.5" customHeight="1" x14ac:dyDescent="0.4">
      <c r="A24" s="75" t="s">
        <v>36</v>
      </c>
      <c r="B24" s="22"/>
      <c r="C24" s="23">
        <v>1</v>
      </c>
      <c r="D24" s="22">
        <v>1</v>
      </c>
      <c r="E24" s="24">
        <f>40%*'Breakdown details'!E53</f>
        <v>151600000</v>
      </c>
      <c r="F24" s="25">
        <f>C24*D24*E24</f>
        <v>151600000</v>
      </c>
      <c r="G24" s="54" t="s">
        <v>31</v>
      </c>
      <c r="H24" s="26" t="s">
        <v>35</v>
      </c>
      <c r="O24" s="63">
        <f>C24*D24*4000000</f>
        <v>4000000</v>
      </c>
    </row>
    <row r="25" spans="1:15" ht="20.7" customHeight="1" x14ac:dyDescent="0.4">
      <c r="A25" s="75" t="s">
        <v>37</v>
      </c>
      <c r="B25" s="22"/>
      <c r="C25" s="23">
        <v>1</v>
      </c>
      <c r="D25" s="22">
        <v>1</v>
      </c>
      <c r="E25" s="24">
        <f>60%*'Breakdown details'!E53</f>
        <v>227400000</v>
      </c>
      <c r="F25" s="25">
        <f>C25*D25*E25</f>
        <v>227400000</v>
      </c>
      <c r="G25" s="54" t="s">
        <v>32</v>
      </c>
      <c r="H25" s="53" t="s">
        <v>35</v>
      </c>
      <c r="O25" s="63">
        <f>C25*D25*2500000</f>
        <v>2500000</v>
      </c>
    </row>
    <row r="26" spans="1:15" ht="16.7" customHeight="1" x14ac:dyDescent="0.4">
      <c r="A26" s="56"/>
      <c r="B26" s="57"/>
      <c r="C26" s="58"/>
      <c r="D26" s="58"/>
      <c r="E26" s="59"/>
      <c r="F26" s="59"/>
      <c r="G26" s="60"/>
      <c r="H26" s="61"/>
      <c r="O26" s="63">
        <f>SUM(O24:O25)</f>
        <v>6500000</v>
      </c>
    </row>
    <row r="27" spans="1:15" ht="24.7" customHeight="1" thickBot="1" x14ac:dyDescent="0.45">
      <c r="A27" s="27" t="s">
        <v>16</v>
      </c>
      <c r="B27" s="28"/>
      <c r="C27" s="29"/>
      <c r="D27" s="28"/>
      <c r="E27" s="29"/>
      <c r="F27" s="30">
        <f>SUM(F24:F26)</f>
        <v>379000000</v>
      </c>
      <c r="G27" s="31"/>
      <c r="H27" s="32"/>
    </row>
    <row r="28" spans="1:15" x14ac:dyDescent="0.4">
      <c r="A28" s="33"/>
      <c r="B28" s="34"/>
      <c r="C28" s="35"/>
      <c r="D28" s="34"/>
      <c r="E28" s="35"/>
      <c r="F28" s="36"/>
      <c r="G28" s="37"/>
      <c r="H28" s="38"/>
    </row>
    <row r="29" spans="1:15" s="37" customFormat="1" ht="14" x14ac:dyDescent="0.55000000000000004">
      <c r="A29" s="43"/>
      <c r="F29" s="9"/>
    </row>
    <row r="30" spans="1:15" s="37" customFormat="1" ht="14" thickBot="1" x14ac:dyDescent="0.6">
      <c r="F30" s="9"/>
    </row>
    <row r="31" spans="1:15" s="37" customFormat="1" ht="14.7" customHeight="1" x14ac:dyDescent="0.55000000000000004">
      <c r="A31" s="101" t="s">
        <v>16</v>
      </c>
      <c r="B31" s="102"/>
      <c r="C31" s="103"/>
      <c r="D31" s="104"/>
      <c r="E31" s="105">
        <f>F27</f>
        <v>379000000</v>
      </c>
      <c r="F31" s="9"/>
      <c r="G31" s="64"/>
      <c r="O31" s="62" t="e">
        <f>O26+#REF!+#REF!+#REF!+#REF!</f>
        <v>#REF!</v>
      </c>
    </row>
    <row r="32" spans="1:15" s="37" customFormat="1" ht="14.7" customHeight="1" x14ac:dyDescent="0.4">
      <c r="A32" s="106" t="s">
        <v>28</v>
      </c>
      <c r="B32" s="107"/>
      <c r="C32" s="107"/>
      <c r="D32" s="107"/>
      <c r="E32" s="108">
        <f>E31*11%</f>
        <v>41690000</v>
      </c>
      <c r="F32" s="21"/>
      <c r="G32" s="15"/>
      <c r="H32" s="15"/>
    </row>
    <row r="33" spans="1:8" s="37" customFormat="1" ht="16.350000000000001" x14ac:dyDescent="0.4">
      <c r="A33" s="109" t="s">
        <v>29</v>
      </c>
      <c r="B33" s="110"/>
      <c r="C33" s="110"/>
      <c r="D33" s="110"/>
      <c r="E33" s="111">
        <f>SUM(E31:E32)</f>
        <v>420690000</v>
      </c>
      <c r="F33" s="17"/>
      <c r="G33" s="15"/>
      <c r="H33" s="15"/>
    </row>
    <row r="34" spans="1:8" s="37" customFormat="1" x14ac:dyDescent="0.4">
      <c r="A34" s="8"/>
      <c r="B34" s="15"/>
      <c r="C34" s="15"/>
      <c r="D34" s="15"/>
      <c r="E34" s="51"/>
      <c r="F34" s="15"/>
      <c r="G34" s="15"/>
      <c r="H34" s="15"/>
    </row>
    <row r="35" spans="1:8" s="37" customFormat="1" x14ac:dyDescent="0.4">
      <c r="A35" s="2" t="s">
        <v>18</v>
      </c>
      <c r="B35" s="44"/>
      <c r="C35" s="15"/>
      <c r="D35" s="15"/>
      <c r="E35" s="15"/>
      <c r="F35" s="17"/>
      <c r="G35" s="15"/>
      <c r="H35" s="45"/>
    </row>
    <row r="36" spans="1:8" s="37" customFormat="1" x14ac:dyDescent="0.4">
      <c r="A36" s="46" t="s">
        <v>26</v>
      </c>
      <c r="C36" s="15"/>
      <c r="D36" s="15"/>
      <c r="E36" s="15"/>
      <c r="F36" s="21"/>
      <c r="G36" s="15"/>
      <c r="H36" s="15"/>
    </row>
    <row r="37" spans="1:8" s="37" customFormat="1" x14ac:dyDescent="0.4">
      <c r="A37" s="46" t="s">
        <v>34</v>
      </c>
      <c r="C37" s="15"/>
      <c r="D37" s="15"/>
      <c r="E37" s="15"/>
      <c r="F37" s="17"/>
      <c r="G37" s="15"/>
      <c r="H37" s="15"/>
    </row>
    <row r="38" spans="1:8" s="37" customFormat="1" x14ac:dyDescent="0.4">
      <c r="A38" s="46" t="s">
        <v>24</v>
      </c>
      <c r="C38" s="15"/>
      <c r="D38" s="15"/>
      <c r="E38" s="15"/>
      <c r="F38" s="21"/>
      <c r="G38" s="15"/>
      <c r="H38" s="15"/>
    </row>
    <row r="39" spans="1:8" s="37" customFormat="1" x14ac:dyDescent="0.4">
      <c r="A39" s="15" t="s">
        <v>25</v>
      </c>
      <c r="C39" s="15"/>
      <c r="D39" s="15"/>
      <c r="E39" s="15"/>
      <c r="F39" s="15"/>
      <c r="G39" s="15"/>
      <c r="H39" s="15"/>
    </row>
    <row r="40" spans="1:8" s="37" customFormat="1" x14ac:dyDescent="0.4">
      <c r="A40" s="47"/>
      <c r="C40" s="15"/>
      <c r="D40" s="15"/>
      <c r="E40" s="15"/>
      <c r="F40" s="15"/>
      <c r="G40" s="15"/>
      <c r="H40" s="15"/>
    </row>
    <row r="41" spans="1:8" s="37" customFormat="1" x14ac:dyDescent="0.4">
      <c r="A41" s="15"/>
      <c r="B41" s="48"/>
      <c r="C41" s="15"/>
      <c r="D41" s="15"/>
      <c r="E41" s="15"/>
      <c r="F41" s="15"/>
      <c r="G41" s="15"/>
      <c r="H41" s="15"/>
    </row>
    <row r="42" spans="1:8" s="37" customFormat="1" x14ac:dyDescent="0.4">
      <c r="A42" s="49" t="s">
        <v>19</v>
      </c>
      <c r="B42" s="15"/>
      <c r="C42" s="49" t="s">
        <v>20</v>
      </c>
      <c r="D42" s="15"/>
      <c r="E42" s="15"/>
      <c r="F42" s="15"/>
      <c r="H42" s="15"/>
    </row>
    <row r="43" spans="1:8" x14ac:dyDescent="0.4">
      <c r="A43" s="49"/>
      <c r="B43" s="50"/>
      <c r="D43" s="50"/>
      <c r="E43" s="50"/>
      <c r="G43" s="37"/>
    </row>
    <row r="44" spans="1:8" x14ac:dyDescent="0.4">
      <c r="A44" s="49" t="s">
        <v>21</v>
      </c>
      <c r="C44" s="49" t="s">
        <v>20</v>
      </c>
      <c r="G44" s="37"/>
    </row>
    <row r="45" spans="1:8" x14ac:dyDescent="0.4">
      <c r="A45" s="49"/>
      <c r="G45" s="37"/>
    </row>
    <row r="46" spans="1:8" x14ac:dyDescent="0.4">
      <c r="A46" s="49" t="s">
        <v>22</v>
      </c>
      <c r="C46" s="49" t="s">
        <v>20</v>
      </c>
      <c r="G46" s="37"/>
    </row>
    <row r="47" spans="1:8" x14ac:dyDescent="0.4">
      <c r="A47" s="37"/>
      <c r="C47" s="37"/>
    </row>
    <row r="48" spans="1:8" x14ac:dyDescent="0.4">
      <c r="A48" s="37"/>
      <c r="B48" s="37"/>
      <c r="C48" s="37"/>
      <c r="D48" s="37"/>
      <c r="E48" s="37"/>
      <c r="F48" s="9"/>
      <c r="G48" s="37"/>
      <c r="H48" s="37"/>
    </row>
  </sheetData>
  <mergeCells count="6">
    <mergeCell ref="A22:H22"/>
    <mergeCell ref="A2:H2"/>
    <mergeCell ref="D6:F6"/>
    <mergeCell ref="D7:F7"/>
    <mergeCell ref="D17:F17"/>
    <mergeCell ref="A21:H21"/>
  </mergeCells>
  <dataValidations count="3">
    <dataValidation errorStyle="information" allowBlank="1" showInputMessage="1" showErrorMessage="1" errorTitle="Andere?" error="Das Auswahlmenü soll nur eine Arbeitserleichterung für Sie darstellen. Sollte eine andere Person benötigt werden, können Sie diese einfach eintragen." sqref="A29"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5" xr:uid="{E094F88E-4020-4283-A1C0-BD3EB97ECF16}">
      <formula1>#REF!</formula1>
    </dataValidation>
    <dataValidation errorStyle="information" allowBlank="1" showInputMessage="1" showErrorMessage="1" errorTitle="Andere?" error="Bitte einfach eintragen." sqref="G28"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70"/>
  <sheetViews>
    <sheetView topLeftCell="A34" zoomScale="70" zoomScaleNormal="70" workbookViewId="0">
      <selection activeCell="D18" sqref="D18"/>
    </sheetView>
  </sheetViews>
  <sheetFormatPr defaultColWidth="11" defaultRowHeight="13.7" x14ac:dyDescent="0.4"/>
  <cols>
    <col min="1" max="1" width="36.5" style="15" customWidth="1"/>
    <col min="2" max="2" width="24.21875" style="15" customWidth="1"/>
    <col min="3" max="3" width="16.5546875" style="15" customWidth="1"/>
    <col min="4" max="4" width="11.6640625" style="15" customWidth="1"/>
    <col min="5" max="5" width="19.5546875" style="15" customWidth="1"/>
    <col min="6" max="6" width="21.3867187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13" t="s">
        <v>27</v>
      </c>
      <c r="B2" s="113"/>
      <c r="C2" s="113"/>
      <c r="D2" s="113"/>
      <c r="E2" s="113"/>
      <c r="F2" s="113"/>
      <c r="G2" s="113"/>
      <c r="H2" s="113"/>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3" t="s">
        <v>0</v>
      </c>
      <c r="D6" s="114"/>
      <c r="E6" s="114"/>
      <c r="F6" s="114"/>
    </row>
    <row r="7" spans="1:8" ht="30.5" customHeight="1" x14ac:dyDescent="0.4">
      <c r="C7" s="33" t="s">
        <v>1</v>
      </c>
      <c r="D7" s="115"/>
      <c r="E7" s="115"/>
      <c r="F7" s="115"/>
    </row>
    <row r="8" spans="1:8" ht="30.5" customHeight="1" x14ac:dyDescent="0.4">
      <c r="C8" s="33" t="s">
        <v>2</v>
      </c>
      <c r="D8" s="5"/>
      <c r="E8" s="5"/>
      <c r="F8" s="5"/>
    </row>
    <row r="9" spans="1:8" ht="30.5" customHeight="1" x14ac:dyDescent="0.4">
      <c r="C9" s="33" t="s">
        <v>3</v>
      </c>
      <c r="D9" s="5"/>
      <c r="E9" s="5"/>
      <c r="F9" s="5"/>
    </row>
    <row r="10" spans="1:8" ht="30.5" customHeight="1" x14ac:dyDescent="0.4">
      <c r="C10" s="33" t="s">
        <v>4</v>
      </c>
      <c r="D10" s="5"/>
      <c r="E10" s="5"/>
      <c r="F10" s="5"/>
    </row>
    <row r="11" spans="1:8" ht="18.75" customHeight="1" x14ac:dyDescent="0.4">
      <c r="C11" s="4"/>
      <c r="D11" s="13"/>
      <c r="E11" s="13"/>
      <c r="F11" s="13"/>
    </row>
    <row r="12" spans="1:8" ht="18.75" customHeight="1" x14ac:dyDescent="0.4">
      <c r="A12" s="1" t="s">
        <v>50</v>
      </c>
      <c r="B12" s="1"/>
      <c r="C12" s="6"/>
      <c r="D12" s="6"/>
      <c r="E12" s="6"/>
      <c r="F12" s="6"/>
    </row>
    <row r="13" spans="1:8" ht="18.75" customHeight="1" x14ac:dyDescent="0.4">
      <c r="A13" s="1" t="s">
        <v>41</v>
      </c>
      <c r="B13" s="1"/>
      <c r="C13" s="6"/>
      <c r="D13" s="6"/>
      <c r="E13" s="6"/>
      <c r="F13" s="6"/>
    </row>
    <row r="14" spans="1:8" ht="18.75" customHeight="1" x14ac:dyDescent="0.4">
      <c r="A14" s="1" t="s">
        <v>40</v>
      </c>
      <c r="B14" s="1"/>
      <c r="C14" s="6"/>
      <c r="D14" s="6"/>
      <c r="E14" s="6"/>
      <c r="F14" s="6"/>
    </row>
    <row r="15" spans="1:8" ht="18.75" customHeight="1" x14ac:dyDescent="0.4">
      <c r="A15" s="1" t="s">
        <v>33</v>
      </c>
      <c r="B15" s="1"/>
      <c r="C15" s="6"/>
      <c r="D15" s="6"/>
      <c r="E15" s="6"/>
      <c r="F15" s="6"/>
    </row>
    <row r="16" spans="1:8" ht="18.75" customHeight="1" x14ac:dyDescent="0.4">
      <c r="A16" s="1" t="s">
        <v>61</v>
      </c>
      <c r="B16" s="1"/>
      <c r="C16" s="6"/>
      <c r="D16" s="6"/>
      <c r="E16" s="6"/>
      <c r="F16" s="6"/>
    </row>
    <row r="17" spans="1:15" x14ac:dyDescent="0.4">
      <c r="A17" s="2" t="s">
        <v>7</v>
      </c>
      <c r="B17" s="2"/>
      <c r="C17" s="7"/>
      <c r="D17" s="116"/>
      <c r="E17" s="116"/>
      <c r="F17" s="116"/>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ht="15.45" customHeight="1" x14ac:dyDescent="0.4">
      <c r="A21" s="117" t="s">
        <v>8</v>
      </c>
      <c r="B21" s="117"/>
      <c r="C21" s="117"/>
      <c r="D21" s="117"/>
      <c r="E21" s="117"/>
      <c r="F21" s="117"/>
      <c r="G21" s="117"/>
      <c r="H21" s="117"/>
    </row>
    <row r="22" spans="1:15" ht="15.45" customHeight="1" thickBot="1" x14ac:dyDescent="0.45">
      <c r="A22" s="112" t="s">
        <v>23</v>
      </c>
      <c r="B22" s="112"/>
      <c r="C22" s="112"/>
      <c r="D22" s="112"/>
      <c r="E22" s="112"/>
      <c r="F22" s="112"/>
      <c r="G22" s="112"/>
      <c r="H22" s="112"/>
    </row>
    <row r="23" spans="1:15" ht="23" customHeight="1" x14ac:dyDescent="0.4">
      <c r="A23" s="18" t="s">
        <v>5</v>
      </c>
      <c r="B23" s="19" t="s">
        <v>9</v>
      </c>
      <c r="C23" s="19" t="s">
        <v>10</v>
      </c>
      <c r="D23" s="20" t="s">
        <v>11</v>
      </c>
      <c r="E23" s="20" t="s">
        <v>12</v>
      </c>
      <c r="F23" s="19" t="s">
        <v>13</v>
      </c>
      <c r="G23" s="19" t="s">
        <v>14</v>
      </c>
      <c r="H23" s="52" t="s">
        <v>15</v>
      </c>
    </row>
    <row r="24" spans="1:15" ht="22.5" customHeight="1" x14ac:dyDescent="0.4">
      <c r="A24" s="75" t="s">
        <v>39</v>
      </c>
      <c r="B24" s="22"/>
      <c r="C24" s="23">
        <v>15</v>
      </c>
      <c r="D24" s="22">
        <v>1</v>
      </c>
      <c r="E24" s="97">
        <v>0</v>
      </c>
      <c r="F24" s="98">
        <f>C24*D24*E24</f>
        <v>0</v>
      </c>
      <c r="G24" s="54" t="s">
        <v>31</v>
      </c>
      <c r="H24" s="26" t="s">
        <v>35</v>
      </c>
      <c r="O24" s="63">
        <f>C24*D24*4000000</f>
        <v>60000000</v>
      </c>
    </row>
    <row r="25" spans="1:15" ht="20.7" customHeight="1" x14ac:dyDescent="0.4">
      <c r="A25" s="75" t="s">
        <v>49</v>
      </c>
      <c r="B25" s="22"/>
      <c r="C25" s="23">
        <v>15</v>
      </c>
      <c r="D25" s="22">
        <v>1</v>
      </c>
      <c r="E25" s="97">
        <v>0</v>
      </c>
      <c r="F25" s="98">
        <f>C25*D25*E25</f>
        <v>0</v>
      </c>
      <c r="G25" s="54" t="s">
        <v>32</v>
      </c>
      <c r="H25" s="53" t="s">
        <v>35</v>
      </c>
      <c r="O25" s="63">
        <f>C25*D25*2500000</f>
        <v>37500000</v>
      </c>
    </row>
    <row r="26" spans="1:15" ht="20.7" customHeight="1" x14ac:dyDescent="0.4">
      <c r="A26" s="76"/>
      <c r="B26" s="58"/>
      <c r="C26" s="65"/>
      <c r="D26" s="58"/>
      <c r="E26" s="66"/>
      <c r="F26" s="25"/>
      <c r="G26" s="54"/>
      <c r="H26" s="26"/>
      <c r="O26" s="63"/>
    </row>
    <row r="27" spans="1:15" ht="21.5" customHeight="1" thickBot="1" x14ac:dyDescent="0.45">
      <c r="A27" s="27" t="s">
        <v>16</v>
      </c>
      <c r="B27" s="28"/>
      <c r="C27" s="29"/>
      <c r="D27" s="28"/>
      <c r="E27" s="29"/>
      <c r="F27" s="30">
        <f>SUM(F24:F26)</f>
        <v>0</v>
      </c>
      <c r="G27" s="31"/>
      <c r="H27" s="32"/>
    </row>
    <row r="28" spans="1:15" x14ac:dyDescent="0.4">
      <c r="A28" s="33"/>
      <c r="B28" s="34"/>
      <c r="C28" s="35"/>
      <c r="D28" s="34"/>
      <c r="E28" s="35"/>
      <c r="F28" s="36"/>
      <c r="G28" s="37"/>
      <c r="H28" s="38"/>
    </row>
    <row r="29" spans="1:15" ht="18.7" customHeight="1" thickBot="1" x14ac:dyDescent="0.45">
      <c r="A29" s="118" t="s">
        <v>38</v>
      </c>
      <c r="B29" s="118"/>
      <c r="C29" s="118"/>
      <c r="D29" s="118"/>
      <c r="E29" s="118"/>
      <c r="F29" s="118"/>
      <c r="G29" s="118"/>
      <c r="H29" s="118"/>
    </row>
    <row r="30" spans="1:15" x14ac:dyDescent="0.4">
      <c r="A30" s="123" t="s">
        <v>17</v>
      </c>
      <c r="B30" s="119" t="s">
        <v>30</v>
      </c>
      <c r="C30" s="119" t="s">
        <v>10</v>
      </c>
      <c r="D30" s="125" t="s">
        <v>11</v>
      </c>
      <c r="E30" s="125" t="s">
        <v>12</v>
      </c>
      <c r="F30" s="119" t="s">
        <v>13</v>
      </c>
      <c r="G30" s="119" t="s">
        <v>14</v>
      </c>
      <c r="H30" s="121" t="s">
        <v>15</v>
      </c>
    </row>
    <row r="31" spans="1:15" x14ac:dyDescent="0.4">
      <c r="A31" s="124"/>
      <c r="B31" s="120"/>
      <c r="C31" s="120"/>
      <c r="D31" s="126"/>
      <c r="E31" s="126"/>
      <c r="F31" s="120"/>
      <c r="G31" s="120"/>
      <c r="H31" s="122"/>
    </row>
    <row r="32" spans="1:15" ht="20.7" customHeight="1" x14ac:dyDescent="0.4">
      <c r="A32" s="87" t="s">
        <v>48</v>
      </c>
      <c r="B32" s="88"/>
      <c r="C32" s="89"/>
      <c r="D32" s="90"/>
      <c r="E32" s="91"/>
      <c r="F32" s="92"/>
      <c r="G32" s="93"/>
      <c r="H32" s="94"/>
    </row>
    <row r="33" spans="1:8" ht="27.45" customHeight="1" x14ac:dyDescent="0.4">
      <c r="A33" s="81" t="s">
        <v>51</v>
      </c>
      <c r="B33" s="77"/>
      <c r="C33" s="85">
        <v>1</v>
      </c>
      <c r="D33" s="86">
        <v>1</v>
      </c>
      <c r="E33" s="96">
        <v>24000000</v>
      </c>
      <c r="F33" s="55">
        <f t="shared" ref="F33:F41" si="0">C33*D33*E33</f>
        <v>24000000</v>
      </c>
      <c r="G33" s="54" t="s">
        <v>31</v>
      </c>
      <c r="H33" s="26" t="s">
        <v>35</v>
      </c>
    </row>
    <row r="34" spans="1:8" ht="27.45" customHeight="1" x14ac:dyDescent="0.4">
      <c r="A34" s="81" t="s">
        <v>52</v>
      </c>
      <c r="B34" s="77"/>
      <c r="C34" s="85">
        <v>1</v>
      </c>
      <c r="D34" s="86">
        <v>1</v>
      </c>
      <c r="E34" s="96">
        <v>60000000</v>
      </c>
      <c r="F34" s="55">
        <f t="shared" si="0"/>
        <v>60000000</v>
      </c>
      <c r="G34" s="54" t="s">
        <v>31</v>
      </c>
      <c r="H34" s="53" t="s">
        <v>35</v>
      </c>
    </row>
    <row r="35" spans="1:8" ht="27.45" customHeight="1" x14ac:dyDescent="0.4">
      <c r="A35" s="81" t="s">
        <v>53</v>
      </c>
      <c r="B35" s="77"/>
      <c r="C35" s="85">
        <v>1</v>
      </c>
      <c r="D35" s="86">
        <v>1</v>
      </c>
      <c r="E35" s="96">
        <v>2500000</v>
      </c>
      <c r="F35" s="55">
        <f t="shared" si="0"/>
        <v>2500000</v>
      </c>
      <c r="G35" s="54" t="s">
        <v>31</v>
      </c>
      <c r="H35" s="26" t="s">
        <v>35</v>
      </c>
    </row>
    <row r="36" spans="1:8" ht="27.45" customHeight="1" x14ac:dyDescent="0.4">
      <c r="A36" s="81" t="s">
        <v>54</v>
      </c>
      <c r="B36" s="77"/>
      <c r="C36" s="85">
        <v>1</v>
      </c>
      <c r="D36" s="86">
        <v>1</v>
      </c>
      <c r="E36" s="96">
        <v>2500000</v>
      </c>
      <c r="F36" s="55">
        <f t="shared" si="0"/>
        <v>2500000</v>
      </c>
      <c r="G36" s="54" t="s">
        <v>31</v>
      </c>
      <c r="H36" s="53" t="s">
        <v>35</v>
      </c>
    </row>
    <row r="37" spans="1:8" ht="27.45" customHeight="1" x14ac:dyDescent="0.4">
      <c r="A37" s="81" t="s">
        <v>55</v>
      </c>
      <c r="B37" s="77"/>
      <c r="C37" s="85">
        <v>1</v>
      </c>
      <c r="D37" s="86">
        <v>1</v>
      </c>
      <c r="E37" s="96">
        <v>2500000</v>
      </c>
      <c r="F37" s="55">
        <f t="shared" si="0"/>
        <v>2500000</v>
      </c>
      <c r="G37" s="54" t="s">
        <v>31</v>
      </c>
      <c r="H37" s="26" t="s">
        <v>35</v>
      </c>
    </row>
    <row r="38" spans="1:8" ht="27.45" customHeight="1" x14ac:dyDescent="0.4">
      <c r="A38" s="81" t="s">
        <v>56</v>
      </c>
      <c r="B38" s="77"/>
      <c r="C38" s="85">
        <v>1</v>
      </c>
      <c r="D38" s="86">
        <v>1</v>
      </c>
      <c r="E38" s="96">
        <v>2500000</v>
      </c>
      <c r="F38" s="55">
        <f t="shared" si="0"/>
        <v>2500000</v>
      </c>
      <c r="G38" s="54" t="s">
        <v>31</v>
      </c>
      <c r="H38" s="53" t="s">
        <v>35</v>
      </c>
    </row>
    <row r="39" spans="1:8" ht="27.45" customHeight="1" x14ac:dyDescent="0.4">
      <c r="A39" s="81" t="s">
        <v>57</v>
      </c>
      <c r="B39" s="77"/>
      <c r="C39" s="85">
        <v>3</v>
      </c>
      <c r="D39" s="86">
        <v>1</v>
      </c>
      <c r="E39" s="96">
        <v>2500000</v>
      </c>
      <c r="F39" s="55">
        <f t="shared" si="0"/>
        <v>7500000</v>
      </c>
      <c r="G39" s="54" t="s">
        <v>31</v>
      </c>
      <c r="H39" s="26" t="s">
        <v>35</v>
      </c>
    </row>
    <row r="40" spans="1:8" ht="27.45" customHeight="1" x14ac:dyDescent="0.4">
      <c r="A40" s="81" t="s">
        <v>58</v>
      </c>
      <c r="B40" s="77"/>
      <c r="C40" s="85">
        <v>1</v>
      </c>
      <c r="D40" s="86">
        <v>1</v>
      </c>
      <c r="E40" s="96">
        <v>2500000</v>
      </c>
      <c r="F40" s="55">
        <f t="shared" si="0"/>
        <v>2500000</v>
      </c>
      <c r="G40" s="54" t="s">
        <v>31</v>
      </c>
      <c r="H40" s="53" t="s">
        <v>35</v>
      </c>
    </row>
    <row r="41" spans="1:8" ht="27.45" customHeight="1" x14ac:dyDescent="0.4">
      <c r="A41" s="81" t="s">
        <v>59</v>
      </c>
      <c r="B41" s="68"/>
      <c r="C41" s="85">
        <v>4</v>
      </c>
      <c r="D41" s="86">
        <v>1</v>
      </c>
      <c r="E41" s="96">
        <v>2500000</v>
      </c>
      <c r="F41" s="55">
        <f t="shared" si="0"/>
        <v>10000000</v>
      </c>
      <c r="G41" s="54" t="s">
        <v>31</v>
      </c>
      <c r="H41" s="26" t="s">
        <v>35</v>
      </c>
    </row>
    <row r="42" spans="1:8" ht="21" customHeight="1" x14ac:dyDescent="0.4">
      <c r="A42" s="95" t="s">
        <v>42</v>
      </c>
      <c r="B42" s="88"/>
      <c r="C42" s="89"/>
      <c r="D42" s="90"/>
      <c r="E42" s="91"/>
      <c r="F42" s="92"/>
      <c r="G42" s="93"/>
      <c r="H42" s="94"/>
    </row>
    <row r="43" spans="1:8" ht="24" customHeight="1" x14ac:dyDescent="0.4">
      <c r="A43" s="78" t="s">
        <v>43</v>
      </c>
      <c r="B43" s="77"/>
      <c r="C43" s="82">
        <v>5</v>
      </c>
      <c r="D43" s="82">
        <v>4</v>
      </c>
      <c r="E43" s="99">
        <v>4500000</v>
      </c>
      <c r="F43" s="55">
        <f t="shared" ref="F43:F47" si="1">C43*D43*E43</f>
        <v>90000000</v>
      </c>
      <c r="G43" s="54" t="s">
        <v>31</v>
      </c>
      <c r="H43" s="53" t="s">
        <v>35</v>
      </c>
    </row>
    <row r="44" spans="1:8" ht="24" customHeight="1" x14ac:dyDescent="0.4">
      <c r="A44" s="79" t="s">
        <v>44</v>
      </c>
      <c r="B44" s="77"/>
      <c r="C44" s="83">
        <v>5</v>
      </c>
      <c r="D44" s="84">
        <v>1</v>
      </c>
      <c r="E44" s="100">
        <v>3500000</v>
      </c>
      <c r="F44" s="55">
        <f t="shared" si="1"/>
        <v>17500000</v>
      </c>
      <c r="G44" s="54" t="s">
        <v>31</v>
      </c>
      <c r="H44" s="26" t="s">
        <v>35</v>
      </c>
    </row>
    <row r="45" spans="1:8" ht="24" customHeight="1" x14ac:dyDescent="0.4">
      <c r="A45" s="80" t="s">
        <v>45</v>
      </c>
      <c r="B45" s="77"/>
      <c r="C45" s="85">
        <v>5</v>
      </c>
      <c r="D45" s="82">
        <v>1</v>
      </c>
      <c r="E45" s="96">
        <v>3500000</v>
      </c>
      <c r="F45" s="55">
        <f t="shared" si="1"/>
        <v>17500000</v>
      </c>
      <c r="G45" s="54" t="s">
        <v>31</v>
      </c>
      <c r="H45" s="53" t="s">
        <v>35</v>
      </c>
    </row>
    <row r="46" spans="1:8" ht="24" customHeight="1" x14ac:dyDescent="0.4">
      <c r="A46" s="80" t="s">
        <v>46</v>
      </c>
      <c r="B46" s="77"/>
      <c r="C46" s="85">
        <v>5</v>
      </c>
      <c r="D46" s="82">
        <v>1</v>
      </c>
      <c r="E46" s="96">
        <v>4000000</v>
      </c>
      <c r="F46" s="55">
        <f t="shared" si="1"/>
        <v>20000000</v>
      </c>
      <c r="G46" s="54" t="s">
        <v>31</v>
      </c>
      <c r="H46" s="26" t="s">
        <v>35</v>
      </c>
    </row>
    <row r="47" spans="1:8" ht="24" customHeight="1" x14ac:dyDescent="0.4">
      <c r="A47" s="80" t="s">
        <v>47</v>
      </c>
      <c r="B47" s="77"/>
      <c r="C47" s="85">
        <v>5</v>
      </c>
      <c r="D47" s="86">
        <v>1</v>
      </c>
      <c r="E47" s="96">
        <v>24000000</v>
      </c>
      <c r="F47" s="55">
        <f t="shared" si="1"/>
        <v>120000000</v>
      </c>
      <c r="G47" s="54" t="s">
        <v>31</v>
      </c>
      <c r="H47" s="53" t="s">
        <v>35</v>
      </c>
    </row>
    <row r="48" spans="1:8" ht="17" customHeight="1" x14ac:dyDescent="0.4">
      <c r="A48" s="69"/>
      <c r="B48" s="39"/>
      <c r="C48" s="39"/>
      <c r="D48" s="70"/>
      <c r="E48" s="71"/>
      <c r="F48" s="55"/>
      <c r="G48" s="67"/>
      <c r="H48" s="72"/>
    </row>
    <row r="49" spans="1:15" ht="22.75" customHeight="1" thickBot="1" x14ac:dyDescent="0.45">
      <c r="A49" s="27" t="s">
        <v>16</v>
      </c>
      <c r="B49" s="28"/>
      <c r="C49" s="40"/>
      <c r="D49" s="28"/>
      <c r="E49" s="73"/>
      <c r="F49" s="74">
        <f>SUM(F33:F48)</f>
        <v>379000000</v>
      </c>
      <c r="G49" s="31"/>
      <c r="H49" s="32"/>
    </row>
    <row r="50" spans="1:15" ht="18" customHeight="1" x14ac:dyDescent="0.4">
      <c r="A50" s="33"/>
      <c r="B50" s="34"/>
      <c r="C50" s="35"/>
      <c r="D50" s="34"/>
      <c r="E50" s="42"/>
      <c r="F50" s="41"/>
      <c r="G50" s="37"/>
      <c r="H50" s="38"/>
    </row>
    <row r="51" spans="1:15" s="37" customFormat="1" ht="14" x14ac:dyDescent="0.55000000000000004">
      <c r="A51" s="43"/>
      <c r="F51" s="9"/>
    </row>
    <row r="52" spans="1:15" s="37" customFormat="1" ht="14" thickBot="1" x14ac:dyDescent="0.6">
      <c r="F52" s="9"/>
    </row>
    <row r="53" spans="1:15" s="37" customFormat="1" ht="17" customHeight="1" x14ac:dyDescent="0.55000000000000004">
      <c r="A53" s="101" t="s">
        <v>16</v>
      </c>
      <c r="B53" s="102"/>
      <c r="C53" s="103"/>
      <c r="D53" s="104"/>
      <c r="E53" s="105">
        <f>F27+F49</f>
        <v>379000000</v>
      </c>
      <c r="F53" s="9"/>
      <c r="G53" s="64"/>
      <c r="O53" s="62" t="e">
        <f>#REF!+#REF!+#REF!+#REF!+#REF!</f>
        <v>#REF!</v>
      </c>
    </row>
    <row r="54" spans="1:15" s="37" customFormat="1" ht="17" customHeight="1" x14ac:dyDescent="0.4">
      <c r="A54" s="106" t="s">
        <v>28</v>
      </c>
      <c r="B54" s="107"/>
      <c r="C54" s="107"/>
      <c r="D54" s="107"/>
      <c r="E54" s="108">
        <f>E53*11%</f>
        <v>41690000</v>
      </c>
      <c r="F54" s="21"/>
      <c r="G54" s="15"/>
      <c r="H54" s="15"/>
    </row>
    <row r="55" spans="1:15" s="37" customFormat="1" ht="16.350000000000001" x14ac:dyDescent="0.4">
      <c r="A55" s="109" t="s">
        <v>29</v>
      </c>
      <c r="B55" s="110"/>
      <c r="C55" s="110"/>
      <c r="D55" s="110"/>
      <c r="E55" s="111">
        <f>SUM(E53:E54)</f>
        <v>420690000</v>
      </c>
      <c r="F55" s="17"/>
      <c r="G55" s="15"/>
      <c r="H55" s="15"/>
    </row>
    <row r="56" spans="1:15" s="37" customFormat="1" x14ac:dyDescent="0.4">
      <c r="A56" s="8"/>
      <c r="B56" s="15"/>
      <c r="C56" s="15"/>
      <c r="D56" s="15"/>
      <c r="E56" s="51"/>
      <c r="F56" s="15"/>
      <c r="G56" s="64"/>
      <c r="H56" s="15"/>
    </row>
    <row r="57" spans="1:15" s="37" customFormat="1" x14ac:dyDescent="0.4">
      <c r="A57" s="2" t="s">
        <v>18</v>
      </c>
      <c r="B57" s="44"/>
      <c r="C57" s="15"/>
      <c r="D57" s="15"/>
      <c r="E57" s="15"/>
      <c r="F57" s="17"/>
      <c r="G57" s="15"/>
      <c r="H57" s="45"/>
    </row>
    <row r="58" spans="1:15" s="37" customFormat="1" x14ac:dyDescent="0.4">
      <c r="A58" s="46" t="s">
        <v>26</v>
      </c>
      <c r="C58" s="15"/>
      <c r="D58" s="15"/>
      <c r="E58" s="15"/>
      <c r="F58" s="21"/>
      <c r="G58" s="15"/>
      <c r="H58" s="15"/>
    </row>
    <row r="59" spans="1:15" s="37" customFormat="1" x14ac:dyDescent="0.4">
      <c r="A59" s="46" t="s">
        <v>34</v>
      </c>
      <c r="C59" s="15"/>
      <c r="D59" s="15"/>
      <c r="E59" s="15"/>
      <c r="F59" s="17"/>
      <c r="G59" s="15"/>
      <c r="H59" s="15"/>
    </row>
    <row r="60" spans="1:15" s="37" customFormat="1" x14ac:dyDescent="0.4">
      <c r="A60" s="46" t="s">
        <v>24</v>
      </c>
      <c r="C60" s="15"/>
      <c r="D60" s="15"/>
      <c r="E60" s="15"/>
      <c r="F60" s="21"/>
      <c r="G60" s="15"/>
      <c r="H60" s="15"/>
    </row>
    <row r="61" spans="1:15" s="37" customFormat="1" x14ac:dyDescent="0.4">
      <c r="A61" s="15" t="s">
        <v>25</v>
      </c>
      <c r="C61" s="15"/>
      <c r="D61" s="15"/>
      <c r="E61" s="15"/>
      <c r="F61" s="15"/>
      <c r="G61" s="15"/>
      <c r="H61" s="15"/>
    </row>
    <row r="62" spans="1:15" s="37" customFormat="1" x14ac:dyDescent="0.4">
      <c r="A62" s="47"/>
      <c r="C62" s="15"/>
      <c r="D62" s="15"/>
      <c r="E62" s="15"/>
      <c r="F62" s="15"/>
      <c r="G62" s="15"/>
      <c r="H62" s="15"/>
    </row>
    <row r="63" spans="1:15" s="37" customFormat="1" x14ac:dyDescent="0.4">
      <c r="A63" s="15"/>
      <c r="B63" s="48"/>
      <c r="C63" s="15"/>
      <c r="D63" s="15"/>
      <c r="E63" s="15"/>
      <c r="F63" s="15"/>
      <c r="G63" s="15"/>
      <c r="H63" s="15"/>
    </row>
    <row r="64" spans="1:15" s="37" customFormat="1" x14ac:dyDescent="0.4">
      <c r="A64" s="49" t="s">
        <v>19</v>
      </c>
      <c r="B64" s="15"/>
      <c r="C64" s="49" t="s">
        <v>20</v>
      </c>
      <c r="D64" s="15"/>
      <c r="E64" s="15"/>
      <c r="F64" s="15"/>
      <c r="H64" s="15"/>
    </row>
    <row r="65" spans="1:8" x14ac:dyDescent="0.4">
      <c r="A65" s="49"/>
      <c r="B65" s="50"/>
      <c r="D65" s="50"/>
      <c r="E65" s="50"/>
      <c r="G65" s="37"/>
    </row>
    <row r="66" spans="1:8" x14ac:dyDescent="0.4">
      <c r="A66" s="49" t="s">
        <v>21</v>
      </c>
      <c r="C66" s="49" t="s">
        <v>20</v>
      </c>
      <c r="G66" s="37"/>
    </row>
    <row r="67" spans="1:8" x14ac:dyDescent="0.4">
      <c r="A67" s="49"/>
      <c r="G67" s="37"/>
    </row>
    <row r="68" spans="1:8" x14ac:dyDescent="0.4">
      <c r="A68" s="49" t="s">
        <v>22</v>
      </c>
      <c r="C68" s="49" t="s">
        <v>20</v>
      </c>
      <c r="G68" s="37"/>
    </row>
    <row r="69" spans="1:8" x14ac:dyDescent="0.4">
      <c r="A69" s="37"/>
      <c r="C69" s="37"/>
    </row>
    <row r="70" spans="1:8" x14ac:dyDescent="0.4">
      <c r="A70" s="37"/>
      <c r="B70" s="37"/>
      <c r="C70" s="37"/>
      <c r="D70" s="37"/>
      <c r="E70" s="37"/>
      <c r="F70" s="9"/>
      <c r="G70" s="37"/>
      <c r="H70" s="37"/>
    </row>
  </sheetData>
  <mergeCells count="15">
    <mergeCell ref="A22:H22"/>
    <mergeCell ref="A2:H2"/>
    <mergeCell ref="D6:F6"/>
    <mergeCell ref="D7:F7"/>
    <mergeCell ref="D17:F17"/>
    <mergeCell ref="A21:H21"/>
    <mergeCell ref="A29:H29"/>
    <mergeCell ref="F30:F31"/>
    <mergeCell ref="G30:G31"/>
    <mergeCell ref="H30:H31"/>
    <mergeCell ref="A30:A31"/>
    <mergeCell ref="B30:B31"/>
    <mergeCell ref="C30:C31"/>
    <mergeCell ref="D30:D31"/>
    <mergeCell ref="E30:E31"/>
  </mergeCells>
  <dataValidations count="4">
    <dataValidation errorStyle="information" allowBlank="1" showInputMessage="1" showErrorMessage="1" errorTitle="Andere?" error="Bitte einfach eintragen." sqref="G50 G28" xr:uid="{0806DADF-E84D-4B84-BBD3-F9705FE78C27}"/>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5A2FBA65-1C2D-457E-A58D-463B0E2EC49A}">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51" xr:uid="{60DAD306-2A44-4368-AC54-CFD781DB6F3B}"/>
    <dataValidation errorStyle="information" allowBlank="1" showInputMessage="1" showErrorMessage="1" errorTitle="andere" error="Bitte nur nach Rücksprache mit Ihrem Vertragskaufmann einen andere Kostenart eintragen." sqref="E44:E47 E33:E41" xr:uid="{8CB0587D-F38F-484B-9896-F4E24DE09505}"/>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2025-07-28T07:02:35Z</dcterms:modified>
</cp:coreProperties>
</file>