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9"/>
  <workbookPr/>
  <mc:AlternateContent xmlns:mc="http://schemas.openxmlformats.org/markup-compatibility/2006">
    <mc:Choice Requires="x15">
      <x15ac:absPath xmlns:x15ac="http://schemas.microsoft.com/office/spreadsheetml/2010/11/ac" url="https://gizonline-my.sharepoint.com/personal/oleksandra_chulkova_giz_de/Documents/Desktop/Tenders/Services and works/Expert services in strategic planning/2023.2122.2–V001/"/>
    </mc:Choice>
  </mc:AlternateContent>
  <xr:revisionPtr revIDLastSave="286" documentId="8_{88D4F8E7-76A6-4D2A-A69D-5A83C0733EF2}" xr6:coauthVersionLast="47" xr6:coauthVersionMax="47" xr10:uidLastSave="{D1AD0D4B-895C-4252-89DC-C4E68C04C050}"/>
  <bookViews>
    <workbookView xWindow="-110" yWindow="-110" windowWidth="19420" windowHeight="11500" xr2:uid="{B69F22B9-926D-4C09-A9A3-23B7355339B0}"/>
  </bookViews>
  <sheets>
    <sheet name="Запрошення" sheetId="2" r:id="rId1"/>
    <sheet name="Додаток 1" sheetId="6" r:id="rId2"/>
    <sheet name="Technical assessment grid" sheetId="7" r:id="rId3"/>
    <sheet name="FAQ_Tender" sheetId="4" r:id="rId4"/>
  </sheets>
  <externalReferences>
    <externalReference r:id="rId5"/>
    <externalReference r:id="rId6"/>
    <externalReference r:id="rId7"/>
    <externalReference r:id="rId8"/>
    <externalReference r:id="rId9"/>
  </externalReferences>
  <definedNames>
    <definedName name="Answer">[1]legend!$G$2:$G$5</definedName>
    <definedName name="Auswahl_ja_nein">[2]Auswahllisten!$E$2:$E$3</definedName>
    <definedName name="Category_of_good">'[3]Dropdown menu'!$A$14:$A$31</definedName>
    <definedName name="Complexity">[1]legend!$B$2:$B$5</definedName>
    <definedName name="Experience">[1]legend!$C$2:$C$6</definedName>
    <definedName name="Fee">[1]legend!$A$2:$A$6</definedName>
    <definedName name="fixed_fee">#REF!</definedName>
    <definedName name="fullpart">[1]legend!$C$12:$C$14</definedName>
    <definedName name="geeignet_ungeeignet">[2]Auswahllisten!$F$2:$F$3</definedName>
    <definedName name="Item">[4]legend!$D$3:$D$10</definedName>
    <definedName name="Justification_for_non_neutral_specification">'[3]Dropdown menu'!$G$8:$G$12</definedName>
    <definedName name="Länder_und_Regionen">[2]Auswahllisten!$C$2:$C$268</definedName>
    <definedName name="Mindestzahl">[2]Auswahllisten!$D$2:$D$12</definedName>
    <definedName name="_xlnm.Print_Area" localSheetId="2">'Technical assessment grid'!$A$1:$N$119</definedName>
    <definedName name="_xlnm.Print_Titles" localSheetId="2">'Technical assessment grid'!$1:$9</definedName>
    <definedName name="pro_class">[1]legend!$F$1:$F$31</definedName>
    <definedName name="typeoftender">[1]legend!$A$23:$A$29</definedName>
    <definedName name="Wertung" localSheetId="3">#REF!</definedName>
    <definedName name="Wertung" localSheetId="2">#REF!</definedName>
    <definedName name="Wertung" localSheetId="0">#REF!</definedName>
    <definedName name="Wertung">#REF!</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 i="6" l="1"/>
  <c r="J25" i="6"/>
  <c r="J30" i="6"/>
  <c r="J29" i="6"/>
  <c r="J28" i="6"/>
  <c r="J24" i="6"/>
  <c r="J23" i="6"/>
  <c r="J19" i="6"/>
  <c r="J18" i="6"/>
  <c r="F26" i="2" l="1"/>
  <c r="P115" i="7"/>
  <c r="P114" i="7"/>
  <c r="P113" i="7"/>
  <c r="P112" i="7"/>
  <c r="P111" i="7"/>
  <c r="D111" i="7"/>
  <c r="P110" i="7"/>
  <c r="N110" i="7"/>
  <c r="L110" i="7"/>
  <c r="J110" i="7"/>
  <c r="H110" i="7"/>
  <c r="H111" i="7" s="1"/>
  <c r="F110" i="7"/>
  <c r="P109" i="7"/>
  <c r="N109" i="7"/>
  <c r="L109" i="7"/>
  <c r="J109" i="7"/>
  <c r="H109" i="7"/>
  <c r="F109" i="7"/>
  <c r="P108" i="7"/>
  <c r="N108" i="7"/>
  <c r="N111" i="7" s="1"/>
  <c r="L108" i="7"/>
  <c r="L111" i="7" s="1"/>
  <c r="J108" i="7"/>
  <c r="J111" i="7" s="1"/>
  <c r="H108" i="7"/>
  <c r="F108" i="7"/>
  <c r="F111" i="7" s="1"/>
  <c r="P107" i="7"/>
  <c r="P106" i="7"/>
  <c r="D106" i="7"/>
  <c r="P105" i="7"/>
  <c r="N105" i="7"/>
  <c r="L105" i="7"/>
  <c r="J105" i="7"/>
  <c r="H105" i="7"/>
  <c r="F105" i="7"/>
  <c r="P104" i="7"/>
  <c r="N104" i="7"/>
  <c r="L104" i="7"/>
  <c r="J104" i="7"/>
  <c r="H104" i="7"/>
  <c r="F104" i="7"/>
  <c r="P103" i="7"/>
  <c r="N103" i="7"/>
  <c r="L103" i="7"/>
  <c r="J103" i="7"/>
  <c r="H103" i="7"/>
  <c r="F103" i="7"/>
  <c r="P102" i="7"/>
  <c r="N102" i="7"/>
  <c r="L102" i="7"/>
  <c r="J102" i="7"/>
  <c r="J106" i="7" s="1"/>
  <c r="H102" i="7"/>
  <c r="F102" i="7"/>
  <c r="P101" i="7"/>
  <c r="N101" i="7"/>
  <c r="L101" i="7"/>
  <c r="J101" i="7"/>
  <c r="H101" i="7"/>
  <c r="F101" i="7"/>
  <c r="P100" i="7"/>
  <c r="N100" i="7"/>
  <c r="L100" i="7"/>
  <c r="J100" i="7"/>
  <c r="H100" i="7"/>
  <c r="H106" i="7" s="1"/>
  <c r="F100" i="7"/>
  <c r="P99" i="7"/>
  <c r="N99" i="7"/>
  <c r="N106" i="7" s="1"/>
  <c r="L99" i="7"/>
  <c r="L106" i="7" s="1"/>
  <c r="J99" i="7"/>
  <c r="H99" i="7"/>
  <c r="F99" i="7"/>
  <c r="F106" i="7" s="1"/>
  <c r="P98" i="7"/>
  <c r="P97" i="7"/>
  <c r="N97" i="7"/>
  <c r="D97" i="7"/>
  <c r="P96" i="7"/>
  <c r="N96" i="7"/>
  <c r="L96" i="7"/>
  <c r="J96" i="7"/>
  <c r="H96" i="7"/>
  <c r="F96" i="7"/>
  <c r="P95" i="7"/>
  <c r="N95" i="7"/>
  <c r="L95" i="7"/>
  <c r="J95" i="7"/>
  <c r="H95" i="7"/>
  <c r="F95" i="7"/>
  <c r="P94" i="7"/>
  <c r="N94" i="7"/>
  <c r="L94" i="7"/>
  <c r="J94" i="7"/>
  <c r="H94" i="7"/>
  <c r="F94" i="7"/>
  <c r="P93" i="7"/>
  <c r="N93" i="7"/>
  <c r="L93" i="7"/>
  <c r="J93" i="7"/>
  <c r="H93" i="7"/>
  <c r="F93" i="7"/>
  <c r="P92" i="7"/>
  <c r="N92" i="7"/>
  <c r="L92" i="7"/>
  <c r="J92" i="7"/>
  <c r="H92" i="7"/>
  <c r="F92" i="7"/>
  <c r="P91" i="7"/>
  <c r="N91" i="7"/>
  <c r="L91" i="7"/>
  <c r="L97" i="7" s="1"/>
  <c r="J91" i="7"/>
  <c r="H91" i="7"/>
  <c r="F91" i="7"/>
  <c r="P90" i="7"/>
  <c r="N90" i="7"/>
  <c r="L90" i="7"/>
  <c r="J90" i="7"/>
  <c r="J97" i="7" s="1"/>
  <c r="H90" i="7"/>
  <c r="H97" i="7" s="1"/>
  <c r="F90" i="7"/>
  <c r="F97" i="7" s="1"/>
  <c r="P89" i="7"/>
  <c r="P88" i="7"/>
  <c r="F88" i="7"/>
  <c r="D88" i="7"/>
  <c r="P87" i="7"/>
  <c r="N87" i="7"/>
  <c r="L87" i="7"/>
  <c r="J87" i="7"/>
  <c r="H87" i="7"/>
  <c r="F87" i="7"/>
  <c r="P86" i="7"/>
  <c r="N86" i="7"/>
  <c r="L86" i="7"/>
  <c r="J86" i="7"/>
  <c r="H86" i="7"/>
  <c r="F86" i="7"/>
  <c r="P85" i="7"/>
  <c r="N85" i="7"/>
  <c r="L85" i="7"/>
  <c r="J85" i="7"/>
  <c r="H85" i="7"/>
  <c r="F85" i="7"/>
  <c r="P84" i="7"/>
  <c r="N84" i="7"/>
  <c r="L84" i="7"/>
  <c r="J84" i="7"/>
  <c r="H84" i="7"/>
  <c r="F84" i="7"/>
  <c r="P83" i="7"/>
  <c r="N83" i="7"/>
  <c r="L83" i="7"/>
  <c r="J83" i="7"/>
  <c r="H83" i="7"/>
  <c r="F83" i="7"/>
  <c r="P82" i="7"/>
  <c r="N82" i="7"/>
  <c r="L82" i="7"/>
  <c r="J82" i="7"/>
  <c r="H82" i="7"/>
  <c r="F82" i="7"/>
  <c r="P81" i="7"/>
  <c r="N81" i="7"/>
  <c r="N88" i="7" s="1"/>
  <c r="L81" i="7"/>
  <c r="J81" i="7"/>
  <c r="H81" i="7"/>
  <c r="F81" i="7"/>
  <c r="P80" i="7"/>
  <c r="N80" i="7"/>
  <c r="L80" i="7"/>
  <c r="L88" i="7" s="1"/>
  <c r="J80" i="7"/>
  <c r="J88" i="7" s="1"/>
  <c r="H80" i="7"/>
  <c r="H88" i="7" s="1"/>
  <c r="F80" i="7"/>
  <c r="P79" i="7"/>
  <c r="P78" i="7"/>
  <c r="F78" i="7"/>
  <c r="D78" i="7"/>
  <c r="P77" i="7"/>
  <c r="N77" i="7"/>
  <c r="L77" i="7"/>
  <c r="J77" i="7"/>
  <c r="H77" i="7"/>
  <c r="F77" i="7"/>
  <c r="P76" i="7"/>
  <c r="N76" i="7"/>
  <c r="L76" i="7"/>
  <c r="J76" i="7"/>
  <c r="H76" i="7"/>
  <c r="F76" i="7"/>
  <c r="P75" i="7"/>
  <c r="N75" i="7"/>
  <c r="L75" i="7"/>
  <c r="J75" i="7"/>
  <c r="H75" i="7"/>
  <c r="F75" i="7"/>
  <c r="P74" i="7"/>
  <c r="N74" i="7"/>
  <c r="L74" i="7"/>
  <c r="J74" i="7"/>
  <c r="H74" i="7"/>
  <c r="F74" i="7"/>
  <c r="P73" i="7"/>
  <c r="N73" i="7"/>
  <c r="N78" i="7" s="1"/>
  <c r="L73" i="7"/>
  <c r="J73" i="7"/>
  <c r="H73" i="7"/>
  <c r="F73" i="7"/>
  <c r="P72" i="7"/>
  <c r="N72" i="7"/>
  <c r="L72" i="7"/>
  <c r="J72" i="7"/>
  <c r="H72" i="7"/>
  <c r="F72" i="7"/>
  <c r="P71" i="7"/>
  <c r="N71" i="7"/>
  <c r="L71" i="7"/>
  <c r="J71" i="7"/>
  <c r="H71" i="7"/>
  <c r="F71" i="7"/>
  <c r="P70" i="7"/>
  <c r="N70" i="7"/>
  <c r="L70" i="7"/>
  <c r="L78" i="7" s="1"/>
  <c r="J70" i="7"/>
  <c r="H70" i="7"/>
  <c r="H78" i="7" s="1"/>
  <c r="F70" i="7"/>
  <c r="P69" i="7"/>
  <c r="P68" i="7"/>
  <c r="F68" i="7"/>
  <c r="D68" i="7"/>
  <c r="P67" i="7"/>
  <c r="N67" i="7"/>
  <c r="L67" i="7"/>
  <c r="J67" i="7"/>
  <c r="H67" i="7"/>
  <c r="F67" i="7"/>
  <c r="P66" i="7"/>
  <c r="N66" i="7"/>
  <c r="L66" i="7"/>
  <c r="J66" i="7"/>
  <c r="H66" i="7"/>
  <c r="F66" i="7"/>
  <c r="P65" i="7"/>
  <c r="N65" i="7"/>
  <c r="L65" i="7"/>
  <c r="J65" i="7"/>
  <c r="H65" i="7"/>
  <c r="F65" i="7"/>
  <c r="P64" i="7"/>
  <c r="N64" i="7"/>
  <c r="L64" i="7"/>
  <c r="J64" i="7"/>
  <c r="H64" i="7"/>
  <c r="F64" i="7"/>
  <c r="P63" i="7"/>
  <c r="N63" i="7"/>
  <c r="L63" i="7"/>
  <c r="J63" i="7"/>
  <c r="H63" i="7"/>
  <c r="F63" i="7"/>
  <c r="P62" i="7"/>
  <c r="N62" i="7"/>
  <c r="L62" i="7"/>
  <c r="J62" i="7"/>
  <c r="J68" i="7" s="1"/>
  <c r="H62" i="7"/>
  <c r="F62" i="7"/>
  <c r="P61" i="7"/>
  <c r="N61" i="7"/>
  <c r="L61" i="7"/>
  <c r="J61" i="7"/>
  <c r="H61" i="7"/>
  <c r="F61" i="7"/>
  <c r="P60" i="7"/>
  <c r="N60" i="7"/>
  <c r="L60" i="7"/>
  <c r="J60" i="7"/>
  <c r="H60" i="7"/>
  <c r="F60" i="7"/>
  <c r="P59" i="7"/>
  <c r="P58" i="7"/>
  <c r="D58" i="7"/>
  <c r="P57" i="7"/>
  <c r="N57" i="7"/>
  <c r="L57" i="7"/>
  <c r="J57" i="7"/>
  <c r="H57" i="7"/>
  <c r="F57" i="7"/>
  <c r="P56" i="7"/>
  <c r="N56" i="7"/>
  <c r="L56" i="7"/>
  <c r="J56" i="7"/>
  <c r="H56" i="7"/>
  <c r="F56" i="7"/>
  <c r="P55" i="7"/>
  <c r="N55" i="7"/>
  <c r="L55" i="7"/>
  <c r="J55" i="7"/>
  <c r="H55" i="7"/>
  <c r="F55" i="7"/>
  <c r="P54" i="7"/>
  <c r="N54" i="7"/>
  <c r="L54" i="7"/>
  <c r="J54" i="7"/>
  <c r="H54" i="7"/>
  <c r="F54" i="7"/>
  <c r="P53" i="7"/>
  <c r="N53" i="7"/>
  <c r="N58" i="7" s="1"/>
  <c r="L53" i="7"/>
  <c r="J53" i="7"/>
  <c r="H53" i="7"/>
  <c r="F53" i="7"/>
  <c r="P52" i="7"/>
  <c r="N52" i="7"/>
  <c r="L52" i="7"/>
  <c r="J52" i="7"/>
  <c r="H52" i="7"/>
  <c r="F52" i="7"/>
  <c r="P51" i="7"/>
  <c r="N51" i="7"/>
  <c r="L51" i="7"/>
  <c r="J51" i="7"/>
  <c r="H51" i="7"/>
  <c r="F51" i="7"/>
  <c r="P50" i="7"/>
  <c r="N50" i="7"/>
  <c r="L50" i="7"/>
  <c r="J50" i="7"/>
  <c r="H50" i="7"/>
  <c r="H58" i="7" s="1"/>
  <c r="F50" i="7"/>
  <c r="P49" i="7"/>
  <c r="P48" i="7"/>
  <c r="F48" i="7"/>
  <c r="D48" i="7"/>
  <c r="P47" i="7"/>
  <c r="N47" i="7"/>
  <c r="L47" i="7"/>
  <c r="J47" i="7"/>
  <c r="H47" i="7"/>
  <c r="F47" i="7"/>
  <c r="P46" i="7"/>
  <c r="N46" i="7"/>
  <c r="L46" i="7"/>
  <c r="J46" i="7"/>
  <c r="H46" i="7"/>
  <c r="F46" i="7"/>
  <c r="P45" i="7"/>
  <c r="N45" i="7"/>
  <c r="L45" i="7"/>
  <c r="J45" i="7"/>
  <c r="H45" i="7"/>
  <c r="F45" i="7"/>
  <c r="P44" i="7"/>
  <c r="N44" i="7"/>
  <c r="L44" i="7"/>
  <c r="J44" i="7"/>
  <c r="H44" i="7"/>
  <c r="F44" i="7"/>
  <c r="P43" i="7"/>
  <c r="N43" i="7"/>
  <c r="N48" i="7" s="1"/>
  <c r="L43" i="7"/>
  <c r="J43" i="7"/>
  <c r="H43" i="7"/>
  <c r="F43" i="7"/>
  <c r="P42" i="7"/>
  <c r="N42" i="7"/>
  <c r="L42" i="7"/>
  <c r="J42" i="7"/>
  <c r="H42" i="7"/>
  <c r="F42" i="7"/>
  <c r="P41" i="7"/>
  <c r="N41" i="7"/>
  <c r="L41" i="7"/>
  <c r="J41" i="7"/>
  <c r="H41" i="7"/>
  <c r="F41" i="7"/>
  <c r="P40" i="7"/>
  <c r="N40" i="7"/>
  <c r="L40" i="7"/>
  <c r="L48" i="7" s="1"/>
  <c r="J40" i="7"/>
  <c r="J48" i="7" s="1"/>
  <c r="H40" i="7"/>
  <c r="H48" i="7" s="1"/>
  <c r="F40" i="7"/>
  <c r="P39" i="7"/>
  <c r="P38" i="7"/>
  <c r="P37" i="7"/>
  <c r="P36" i="7"/>
  <c r="N36" i="7"/>
  <c r="L36" i="7"/>
  <c r="J36" i="7"/>
  <c r="H36" i="7"/>
  <c r="F36" i="7"/>
  <c r="P35" i="7"/>
  <c r="N35" i="7"/>
  <c r="D35" i="7"/>
  <c r="P34" i="7"/>
  <c r="N34" i="7"/>
  <c r="L34" i="7"/>
  <c r="J34" i="7"/>
  <c r="J35" i="7" s="1"/>
  <c r="H34" i="7"/>
  <c r="F34" i="7"/>
  <c r="P33" i="7"/>
  <c r="N33" i="7"/>
  <c r="L33" i="7"/>
  <c r="L35" i="7" s="1"/>
  <c r="J33" i="7"/>
  <c r="H33" i="7"/>
  <c r="F33" i="7"/>
  <c r="P32" i="7"/>
  <c r="N32" i="7"/>
  <c r="L32" i="7"/>
  <c r="J32" i="7"/>
  <c r="H32" i="7"/>
  <c r="H35" i="7" s="1"/>
  <c r="F32" i="7"/>
  <c r="F35" i="7" s="1"/>
  <c r="P31" i="7"/>
  <c r="P30" i="7"/>
  <c r="F30" i="7"/>
  <c r="D30" i="7"/>
  <c r="P29" i="7"/>
  <c r="N29" i="7"/>
  <c r="N30" i="7" s="1"/>
  <c r="L29" i="7"/>
  <c r="J29" i="7"/>
  <c r="H29" i="7"/>
  <c r="F29" i="7"/>
  <c r="P28" i="7"/>
  <c r="N28" i="7"/>
  <c r="L28" i="7"/>
  <c r="L30" i="7" s="1"/>
  <c r="J28" i="7"/>
  <c r="J30" i="7" s="1"/>
  <c r="H28" i="7"/>
  <c r="H30" i="7" s="1"/>
  <c r="F28" i="7"/>
  <c r="P27" i="7"/>
  <c r="P26" i="7"/>
  <c r="N26" i="7"/>
  <c r="J26" i="7"/>
  <c r="D26" i="7"/>
  <c r="P25" i="7"/>
  <c r="N25" i="7"/>
  <c r="L25" i="7"/>
  <c r="J25" i="7"/>
  <c r="H25" i="7"/>
  <c r="F25" i="7"/>
  <c r="F26" i="7" s="1"/>
  <c r="P24" i="7"/>
  <c r="N24" i="7"/>
  <c r="L24" i="7"/>
  <c r="L26" i="7" s="1"/>
  <c r="J24" i="7"/>
  <c r="H24" i="7"/>
  <c r="H26" i="7" s="1"/>
  <c r="F24" i="7"/>
  <c r="P23" i="7"/>
  <c r="P22" i="7"/>
  <c r="N22" i="7"/>
  <c r="J22" i="7"/>
  <c r="F22" i="7"/>
  <c r="D22" i="7"/>
  <c r="P21" i="7"/>
  <c r="N21" i="7"/>
  <c r="L21" i="7"/>
  <c r="J21" i="7"/>
  <c r="H21" i="7"/>
  <c r="F21" i="7"/>
  <c r="P20" i="7"/>
  <c r="N20" i="7"/>
  <c r="L20" i="7"/>
  <c r="L22" i="7" s="1"/>
  <c r="J20" i="7"/>
  <c r="H20" i="7"/>
  <c r="H22" i="7" s="1"/>
  <c r="F20" i="7"/>
  <c r="P19" i="7"/>
  <c r="P18" i="7"/>
  <c r="N18" i="7"/>
  <c r="J18" i="7"/>
  <c r="F18" i="7"/>
  <c r="D18" i="7"/>
  <c r="P17" i="7"/>
  <c r="N17" i="7"/>
  <c r="L17" i="7"/>
  <c r="J17" i="7"/>
  <c r="H17" i="7"/>
  <c r="F17" i="7"/>
  <c r="P16" i="7"/>
  <c r="N16" i="7"/>
  <c r="L16" i="7"/>
  <c r="L18" i="7" s="1"/>
  <c r="J16" i="7"/>
  <c r="H16" i="7"/>
  <c r="H18" i="7" s="1"/>
  <c r="F16" i="7"/>
  <c r="P15" i="7"/>
  <c r="P14" i="7"/>
  <c r="J14" i="7"/>
  <c r="F14" i="7"/>
  <c r="D14" i="7"/>
  <c r="P13" i="7"/>
  <c r="N13" i="7"/>
  <c r="N14" i="7" s="1"/>
  <c r="L13" i="7"/>
  <c r="J13" i="7"/>
  <c r="H13" i="7"/>
  <c r="F13" i="7"/>
  <c r="P12" i="7"/>
  <c r="N12" i="7"/>
  <c r="L12" i="7"/>
  <c r="L14" i="7" s="1"/>
  <c r="J12" i="7"/>
  <c r="H12" i="7"/>
  <c r="H14" i="7" s="1"/>
  <c r="F12" i="7"/>
  <c r="P11" i="7"/>
  <c r="P10" i="7"/>
  <c r="M5" i="7"/>
  <c r="L58" i="7" l="1"/>
  <c r="F58" i="7"/>
  <c r="J78" i="7"/>
  <c r="L112" i="7"/>
  <c r="L68" i="7"/>
  <c r="N68" i="7"/>
  <c r="H68" i="7"/>
  <c r="D112" i="7"/>
  <c r="D113" i="7" s="1"/>
  <c r="J58" i="7"/>
  <c r="J112" i="7"/>
  <c r="F112" i="7"/>
  <c r="J37" i="7"/>
  <c r="D37" i="7"/>
  <c r="H37" i="7"/>
  <c r="F37" i="7"/>
  <c r="N37" i="7"/>
  <c r="H112" i="7"/>
  <c r="L37" i="7"/>
  <c r="N112" i="7"/>
  <c r="L113" i="7" l="1"/>
  <c r="L114" i="7" s="1"/>
  <c r="L115" i="7" s="1"/>
  <c r="F113" i="7"/>
  <c r="F114" i="7" s="1"/>
  <c r="F115" i="7" s="1"/>
  <c r="J113" i="7"/>
  <c r="J114" i="7" s="1"/>
  <c r="J115" i="7" s="1"/>
  <c r="H113" i="7"/>
  <c r="H114" i="7" s="1"/>
  <c r="H115" i="7" s="1"/>
  <c r="N113" i="7"/>
  <c r="N114" i="7" s="1"/>
  <c r="N115" i="7" s="1"/>
  <c r="J14" i="6" l="1"/>
  <c r="J13" i="6"/>
  <c r="J15" i="6" s="1"/>
  <c r="M26" i="2" l="1"/>
  <c r="M27" i="2"/>
  <c r="M22" i="2"/>
  <c r="K22" i="2"/>
  <c r="J18" i="2"/>
  <c r="E10" i="2"/>
  <c r="J5" i="2"/>
  <c r="L10" i="2" s="1"/>
</calcChain>
</file>

<file path=xl/sharedStrings.xml><?xml version="1.0" encoding="utf-8"?>
<sst xmlns="http://schemas.openxmlformats.org/spreadsheetml/2006/main" count="419" uniqueCount="327">
  <si>
    <t>Запрошення до участі в тендері</t>
  </si>
  <si>
    <t xml:space="preserve">Invitation to Tender </t>
  </si>
  <si>
    <t>Шановні пані та панове!</t>
  </si>
  <si>
    <t xml:space="preserve">Dear Ladies and Gentlemen, </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</si>
  <si>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</si>
  <si>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</si>
  <si>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Ми оголошуємо </t>
    </r>
    <r>
      <rPr>
        <b/>
        <u/>
        <sz val="10"/>
        <color rgb="FF000000"/>
        <rFont val="Arial"/>
        <family val="2"/>
      </rPr>
      <t>тендер №</t>
    </r>
  </si>
  <si>
    <t>2023.2122.2–V001</t>
  </si>
  <si>
    <r>
      <t xml:space="preserve">We announce a </t>
    </r>
    <r>
      <rPr>
        <b/>
        <u/>
        <sz val="10"/>
        <color rgb="FF000000"/>
        <rFont val="Arial"/>
        <family val="2"/>
      </rPr>
      <t>Tender №</t>
    </r>
    <r>
      <rPr>
        <sz val="10"/>
        <color rgb="FF000000"/>
        <rFont val="Arial"/>
        <family val="2"/>
        <charset val="204"/>
      </rPr>
      <t xml:space="preserve"> </t>
    </r>
  </si>
  <si>
    <t xml:space="preserve">на закупівлю </t>
  </si>
  <si>
    <t>Закупівля послуг чотирьох експертів (4 ЛОТи) для підтримки розвитку потенціалу посадових осіб місцевих органів влади у сфері стратегічного планування</t>
  </si>
  <si>
    <t>for procurement of</t>
  </si>
  <si>
    <t>Procurement of services of 4 short-term experts (4 LOTs) to support capacity development of LSG officials in strategic planning</t>
  </si>
  <si>
    <t>згідно наданого переліку необхідних документів та технічного завдання</t>
  </si>
  <si>
    <t>according to the provided list of documents and terms of references.</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</si>
  <si>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ua_ulead_quotation@giz.de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</si>
  <si>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ua_ulead_quotation@giz.de</t>
    </r>
  </si>
  <si>
    <t>зазначивши у темі листа "Пропозиція до тендеру №</t>
  </si>
  <si>
    <t>назва компанії, код ЄДРПОУ".</t>
  </si>
  <si>
    <t>indicating in the subject of the letter "Bid for the tender №</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</si>
  <si>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 xml:space="preserve">ua_ulead_quotation@giz.de </t>
    </r>
    <r>
      <rPr>
        <b/>
        <sz val="10"/>
        <color rgb="FF000000"/>
        <rFont val="Arial"/>
        <family val="2"/>
      </rPr>
      <t xml:space="preserve">будуть </t>
    </r>
    <r>
      <rPr>
        <b/>
        <u/>
        <sz val="10"/>
        <color rgb="FF000000"/>
        <rFont val="Arial"/>
        <family val="2"/>
      </rPr>
      <t>дискваліфіковані</t>
    </r>
    <r>
      <rPr>
        <b/>
        <sz val="10"/>
        <color rgb="FF000000"/>
        <rFont val="Arial"/>
        <family val="2"/>
      </rPr>
      <t xml:space="preserve">. </t>
    </r>
  </si>
  <si>
    <r>
      <t xml:space="preserve">Bids sent uniquely or additionally to any other GIZ e-mail addresses than </t>
    </r>
    <r>
      <rPr>
        <b/>
        <sz val="10"/>
        <color rgb="FFFF0000"/>
        <rFont val="Arial"/>
        <family val="2"/>
      </rPr>
      <t>ua_ulead_quotation@giz.de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t>
    </r>
  </si>
  <si>
    <r>
      <t xml:space="preserve">Компанія, що має намір прийняти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procurement_mlg_ua@giz.de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</si>
  <si>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Companies that intend to take part in the tender are to send the confirmation of their intent to e-mail </t>
    </r>
    <r>
      <rPr>
        <sz val="10"/>
        <color rgb="FF0070C0"/>
        <rFont val="Arial"/>
        <family val="2"/>
      </rPr>
      <t>procurement_mlg_ua@giz.de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</si>
  <si>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Запитання:</t>
  </si>
  <si>
    <t>Questions:</t>
  </si>
  <si>
    <t xml:space="preserve">Запитання щодо технічних або організаційних питань мають бути надіслані:
</t>
  </si>
  <si>
    <t>Your question about technical or other issues should be sent:</t>
  </si>
  <si>
    <t xml:space="preserve">1) ВИКЛЮЧНО письмово за наступною адресою E-Mail: </t>
  </si>
  <si>
    <t>procurement_mlg_ua@giz.de</t>
  </si>
  <si>
    <t xml:space="preserve">1) EXCLUSIVELY in written to follow E-Mail: </t>
  </si>
  <si>
    <t>2) не пізніше ніж за</t>
  </si>
  <si>
    <t>3</t>
  </si>
  <si>
    <t>робочих дні(в) до дати закінчення тендеру</t>
  </si>
  <si>
    <t>2) not later then</t>
  </si>
  <si>
    <t>working days before final date of tender submission</t>
  </si>
  <si>
    <t>3) з посиланням на номер тендеру в темі листа.</t>
  </si>
  <si>
    <t>3) with Tender № in Subject of Email.</t>
  </si>
  <si>
    <t>GIZ зі своєї сторони гарантує конфіденційність наданої в пропозиціях інформації.</t>
  </si>
  <si>
    <t>GIZ, on its turn, would guarantee confidentiality of information provided in bids.</t>
  </si>
  <si>
    <t xml:space="preserve">Пропозиції мають бути подані до </t>
  </si>
  <si>
    <t xml:space="preserve">години на </t>
  </si>
  <si>
    <t xml:space="preserve">All bids must be submitted till </t>
  </si>
  <si>
    <t>on</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</si>
  <si>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</si>
  <si>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</si>
  <si>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Планова дата завершення оцінки отриманих пропозицій</t>
  </si>
  <si>
    <t>The evaluation of the bids is estimated to be completed by</t>
  </si>
  <si>
    <t>Розподіл ваги між комерційною і технічною пропозицією:</t>
  </si>
  <si>
    <t>30% / 70%</t>
  </si>
  <si>
    <t>Evaluation between commercial and technical bids based on:</t>
  </si>
  <si>
    <t>Комерційні пропозиції компаній, які не набрали мінімум 500 пунктів  (з максимально можливих 1000) під час технічної оцінки, не приймаються до розгляду.</t>
  </si>
  <si>
    <t>Commercial bids of the companies, that did not get minimum 500 points (from max. 1000 points) for technical evaluation,  will be not considered.</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</si>
  <si>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</si>
  <si>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</si>
  <si>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 xml:space="preserve">Про результати тендеру всі Учасники будуть проінформовані по електронній пошті. </t>
  </si>
  <si>
    <t>All bidders will be informed about the results of the tender by e-mail.</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</si>
  <si>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</si>
  <si>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</si>
  <si>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</si>
  <si>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</si>
  <si>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Посилання на законодавчі норми:</t>
  </si>
  <si>
    <t>Legislative rules:</t>
  </si>
  <si>
    <t xml:space="preserve">1) Постанова 153  (підпункт 2-1 пункту 14) </t>
  </si>
  <si>
    <t xml:space="preserve">1) Resolution 153  (sub-clause 2-1 of para. 14) </t>
  </si>
  <si>
    <t>2) Рамкова Угода між Урядом України та Урядом Федеративної Республіки Німеччини про консультування і технічне співробітництво  (ст.8)</t>
  </si>
  <si>
    <t>2) The Framework Agreement between the Government of Ukraine and the Government of the Federal Republic of Germany on consultancies and technical cooperation ( article 8).</t>
  </si>
  <si>
    <t>3) Рамкова угода між Урядом України і Комісією Європейських Співтовариств</t>
  </si>
  <si>
    <t>3) Framework Agreement between the Government of Ukraine and the Commission of European Communities</t>
  </si>
  <si>
    <t>4) Перелік зареєстрованих проєктів з планами закупівель</t>
  </si>
  <si>
    <t>4) List of registered projects with procurement plans</t>
  </si>
  <si>
    <t>5) Податковий кодекс (ст. 197.11 та ст.198.5(б) )</t>
  </si>
  <si>
    <t>5) Tax Code of Ukraine (article 197.11  and article 198.5(b) )</t>
  </si>
  <si>
    <t>6) План закупівель, опублікований на відкритому ресурсі - Урядовому порталі</t>
  </si>
  <si>
    <t>6) Procurement plan published at the open source Government Portal</t>
  </si>
  <si>
    <t>З повагою,</t>
  </si>
  <si>
    <t>Sincerely yours,</t>
  </si>
  <si>
    <t>Департамент закупівель та контрактування GIZ</t>
  </si>
  <si>
    <t>GIZ Procurement and Contracting Department</t>
  </si>
  <si>
    <t>CONFIDENTIAL</t>
  </si>
  <si>
    <t>Please insert your company or FOP official details here!\Будь ласка, вкажіть тут офіційні дані своєї компанії або ФОП!</t>
  </si>
  <si>
    <t>Deutsche Gesellschaft für Internationale Zusammenarbeit (GIZ) GmHProject „U-LEAD with Europe: Ukraine – Local Empowerment, Accountability and Development Programme“
Kyiv, Ukraine</t>
  </si>
  <si>
    <t>Offer</t>
  </si>
  <si>
    <t xml:space="preserve">tender id </t>
  </si>
  <si>
    <t>Services of 4 short term experts to support capacity development of LSG officials in strategic planning</t>
  </si>
  <si>
    <t>MAIN SERVICES</t>
  </si>
  <si>
    <t xml:space="preserve">№ </t>
  </si>
  <si>
    <t>Item description</t>
  </si>
  <si>
    <t>Expert's name</t>
  </si>
  <si>
    <t xml:space="preserve">Quantity   </t>
  </si>
  <si>
    <t>Unit</t>
  </si>
  <si>
    <t>Price per Unit, UAH</t>
  </si>
  <si>
    <t>Amount, UAH</t>
  </si>
  <si>
    <t>LOT 1 / ЛОТ 1</t>
  </si>
  <si>
    <t>Expert 1</t>
  </si>
  <si>
    <t>up to</t>
  </si>
  <si>
    <t>day</t>
  </si>
  <si>
    <t>Overnight allowance in country of assignment (Standard room) and travel costs for expert 1</t>
  </si>
  <si>
    <t>A fixed budget is earmarked for settling overnight and travel expenses upon proof of evidence</t>
  </si>
  <si>
    <t>service</t>
  </si>
  <si>
    <t>Всього до сплати ЛОТ 1 /Amount to pay LOT 1</t>
  </si>
  <si>
    <t>LOT 2 / ЛОТ 2</t>
  </si>
  <si>
    <t>Expert 2</t>
  </si>
  <si>
    <t>Overnight allowance in country of assignment (Standard room) and travel costs for expert 2</t>
  </si>
  <si>
    <t>Всього до сплати ЛОТ 2 /Amount to pay LOT 2</t>
  </si>
  <si>
    <t>LOT 3 / ЛОТ 3</t>
  </si>
  <si>
    <t>Expert 3</t>
  </si>
  <si>
    <t>Overnight allowance in country of assignment (Standard room) and travel costs for expert 3</t>
  </si>
  <si>
    <t>Всього до сплати ЛОТ 3 /Amount to pay LOT 3</t>
  </si>
  <si>
    <t>LOT 4 / ЛОТ 4</t>
  </si>
  <si>
    <t>Overnight allowance in country of assignment (Standard room) and travel costs for expert 4</t>
  </si>
  <si>
    <t>Всього до сплати ЛОТ 4 /Amount to pay LOT 4</t>
  </si>
  <si>
    <t>* Всього до сплати має включати всі можливі видатки та вирахування, які сплачує постачальник, включаючи всі прямі та непрямі витрати, податки та збори. Всього не має включати ПДВ. / The price must include all applicable charges to be paid by supplier, including all direct and related expenses, taxes and fees. The price must not include VAT</t>
  </si>
  <si>
    <t>** Податки, збори або інші виплати перед Урядом України, Урядом Федеративної Республіки Німеччини та / або урядами інших країн, повинні бути оплачені консультантом відповідно до отриманої суми та відповідно до чинного законодавства / Taxes, levies or fees to the Government of Ukraine, the Government of the Federal Republic of Germany and/ or to Governments of any other countries shall be paid by the Contractor according to the received amount and in line with the applicable legislation</t>
  </si>
  <si>
    <t>*** Поданням цієї пропозиції учасник підтверджує свою згоду на обробку персональних даних відповідно до положень Загального регламенту ЄС про захист персональних даних (GDPR) та Закону України «Про захист персональних даних» № 2297-VI від 01.06.2010 / By submitting the bid the bidder confirms its acceptance of personal data processing in accordance with the provisions of the EU General Data Protection Regulation (GDPR) and Law of Ukraine “About personal data protection” № 2297-VI dd. 01.06.2010</t>
  </si>
  <si>
    <t>Строки оплати/ Time of payment</t>
  </si>
  <si>
    <t>10</t>
  </si>
  <si>
    <t>р.д. з дати підписання акту виконанних робіт та виставлення рахунку/ working days upon service provision and invoicing</t>
  </si>
  <si>
    <t>Title</t>
  </si>
  <si>
    <t>Signature</t>
  </si>
  <si>
    <t>Name, Last name</t>
  </si>
  <si>
    <t>Date</t>
  </si>
  <si>
    <t>__/__/____</t>
  </si>
  <si>
    <t>Seal</t>
  </si>
  <si>
    <t xml:space="preserve">Поля, виділені сірим, заповнює учасник тендеру! /Grey-coloured sell should be filled in by the supplier. </t>
  </si>
  <si>
    <t>Grid for the technical assessment of bids below the EU threshold</t>
  </si>
  <si>
    <t>Bidder 1 to 5</t>
  </si>
  <si>
    <t>Org. unit</t>
  </si>
  <si>
    <t>Org. unit RegOps</t>
  </si>
  <si>
    <t>Project title</t>
  </si>
  <si>
    <t>Officer responsible for the commission</t>
  </si>
  <si>
    <t>Project title U-LEAD with Europe, Phase III</t>
  </si>
  <si>
    <t>PN</t>
  </si>
  <si>
    <t>23.2122.2-002.30</t>
  </si>
  <si>
    <t>Assessor</t>
  </si>
  <si>
    <t>Contract no.</t>
  </si>
  <si>
    <t>Version</t>
  </si>
  <si>
    <t>Overall assessment</t>
  </si>
  <si>
    <t>(automatically increases to 10,
if entries were made on sheet 'Bidder 6-10')</t>
  </si>
  <si>
    <t>Bidder 1</t>
  </si>
  <si>
    <t xml:space="preserve">Bidder 2
</t>
  </si>
  <si>
    <t xml:space="preserve">Bidder 3
</t>
  </si>
  <si>
    <t>Bidder 4</t>
  </si>
  <si>
    <t>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</si>
  <si>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</si>
  <si>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</si>
  <si>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</si>
  <si>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</si>
  <si>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</si>
  <si>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</si>
  <si>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</si>
  <si>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</si>
  <si>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</si>
  <si>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</si>
  <si>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</si>
  <si>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</si>
  <si>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</si>
  <si>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</si>
  <si>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</si>
  <si>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</si>
  <si>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</si>
  <si>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</si>
  <si>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</si>
  <si>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</si>
  <si>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</si>
  <si>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</si>
  <si>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</si>
  <si>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</si>
  <si>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</si>
  <si>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</si>
  <si>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</si>
  <si>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</si>
  <si>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</si>
  <si>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</si>
  <si>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</si>
  <si>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</si>
  <si>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</si>
  <si>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</si>
  <si>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</si>
  <si>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</si>
  <si>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</si>
  <si>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</si>
  <si>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</si>
  <si>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</si>
  <si>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</si>
  <si>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</si>
  <si>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</si>
  <si>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</si>
  <si>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</si>
  <si>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</si>
  <si>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</si>
  <si>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</si>
  <si>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</si>
  <si>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</si>
  <si>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</si>
  <si>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</si>
  <si>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</si>
  <si>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</si>
  <si>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</si>
  <si>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</si>
  <si>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</si>
  <si>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</si>
  <si>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</si>
  <si>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</si>
  <si>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</si>
  <si>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</si>
  <si>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</si>
  <si>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</si>
  <si>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</si>
  <si>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</si>
  <si>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</si>
  <si>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</si>
  <si>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</si>
  <si>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</si>
  <si>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</si>
  <si>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</si>
  <si>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</si>
  <si>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</si>
  <si>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</si>
  <si>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</si>
  <si>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</si>
  <si>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</si>
  <si>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</si>
  <si>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</si>
  <si>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</si>
  <si>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</si>
  <si>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</si>
  <si>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</si>
  <si>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</si>
  <si>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</si>
  <si>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</si>
  <si>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</si>
  <si>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</si>
  <si>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</si>
  <si>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</si>
  <si>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</si>
  <si>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</si>
  <si>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</si>
  <si>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</si>
  <si>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</si>
  <si>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</si>
  <si>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</si>
  <si>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</si>
  <si>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</si>
  <si>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</si>
  <si>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</si>
  <si>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</si>
  <si>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</si>
  <si>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</si>
  <si>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</si>
  <si>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</si>
  <si>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</si>
  <si>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</si>
  <si>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</si>
  <si>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</si>
  <si>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</si>
  <si>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</si>
  <si>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</si>
  <si>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</si>
  <si>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</si>
  <si>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</si>
  <si>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</si>
  <si>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</si>
  <si>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</si>
  <si>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</si>
  <si>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</si>
  <si>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</si>
  <si>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</si>
  <si>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</si>
  <si>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</si>
  <si>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</si>
  <si>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</si>
  <si>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</si>
  <si>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</si>
  <si>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</si>
  <si>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</si>
  <si>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</si>
  <si>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</si>
  <si>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</si>
  <si>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</si>
  <si>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</si>
  <si>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</si>
  <si>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</si>
  <si>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</si>
  <si>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</si>
  <si>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</si>
  <si>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</si>
  <si>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</si>
  <si>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</si>
  <si>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</si>
  <si>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</si>
  <si>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</si>
  <si>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</si>
  <si>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</si>
  <si>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</si>
  <si>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</si>
  <si>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</si>
  <si>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</si>
  <si>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</si>
  <si>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</si>
  <si>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</si>
  <si>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</si>
  <si>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</si>
  <si>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signature</t>
  </si>
  <si>
    <t xml:space="preserve">Питання, що надходять найчастіше </t>
  </si>
  <si>
    <t>1) Чи можемо ми взяти участь у тендері, який розміщений на сайті GIZ?</t>
  </si>
  <si>
    <t>Так, це відкритий тендер, тому будь-яка компанія може взяти в ньому участь.</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</si>
  <si>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</si>
  <si>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t>
    </r>
    <r>
      <rPr>
        <sz val="10"/>
        <color rgb="FFFF0000"/>
        <rFont val="Arial"/>
        <family val="2"/>
      </rPr>
      <t>procurement_mlg_ua@giz.de</t>
    </r>
    <r>
      <rPr>
        <sz val="10"/>
        <color theme="1"/>
        <rFont val="Arial"/>
        <family val="2"/>
        <charset val="204"/>
      </rPr>
      <t>).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</si>
  <si>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</si>
  <si>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r>
      <t xml:space="preserve">Пропозиції мають бути надіслані виключно на електронну адресу </t>
    </r>
    <r>
      <rPr>
        <sz val="10"/>
        <color rgb="FFFF0000"/>
        <rFont val="Arial"/>
        <family val="2"/>
      </rPr>
      <t>ua_ulead_quotation@giz.de</t>
    </r>
    <r>
      <rPr>
        <sz val="10"/>
        <color theme="1"/>
        <rFont val="Arial"/>
        <family val="2"/>
        <charset val="204"/>
      </rPr>
      <t xml:space="preserv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r>
  </si>
  <si>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</si>
  <si>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</si>
  <si>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</si>
  <si>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</si>
  <si>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6) На Ваш запит підходить декілька пропозицій. Яку мені пропонувати - дешевшу чи дорожчу?</t>
  </si>
  <si>
    <t>Якщо не вказано інше - критерієм вибору буде найнижча ціна, звичайно, за умови технічної відповідності до специфікації.</t>
  </si>
  <si>
    <t>7) На Ваш запит підходить декілька пропозицій, які відрізняються кольором/ матеріалом/ виробником. Що пропонувати?</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</si>
  <si>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</si>
  <si>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8) Чи можливо надати альтернативну пропозицію?</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</si>
  <si>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</si>
  <si>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9) Як довідатись про результати тендеру?</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</si>
  <si>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</si>
  <si>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t>10) Мене не влаштовують умови оплати. Чи я можу запропонувати інші умови?</t>
  </si>
  <si>
    <t xml:space="preserve">GIZ працює на умовах 100% постоплати. Підписаний обома сторонами договір є достатньою підставою для виникнення зобов'язань, тому додаткова передплата не передбачена. </t>
  </si>
  <si>
    <t>11) Я платник ПДВ, а GIZ запитує пропозицію без ПДВ. Де я можу дізнатися більше про це?</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</si>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</sst>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65">
    <font>
      <sz val="11"/>
      <color theme="1"/>
      <name val="Aptos Narrow"/>
      <family val="2"/>
      <scheme val="minor"/>
    </font>
    <font>
      <sz val="11"/>
      <color theme="1"/>
      <name val="Aptos Narrow"/>
      <family val="2"/>
      <charset val="204"/>
      <scheme val="minor"/>
    </font>
    <font>
      <sz val="10"/>
      <color theme="1"/>
      <name val="Arial"/>
      <family val="2"/>
      <charset val="204"/>
    </font>
    <font>
      <sz val="11"/>
      <color theme="1"/>
      <name val="Arial"/>
      <family val="2"/>
      <charset val="204"/>
    </font>
    <font>
      <b/>
      <sz val="12"/>
      <name val="Arial"/>
      <family val="2"/>
      <charset val="204"/>
    </font>
    <font>
      <b/>
      <sz val="14"/>
      <color theme="1"/>
      <name val="Arial"/>
      <family val="2"/>
      <charset val="204"/>
    </font>
    <font>
      <b/>
      <sz val="12"/>
      <color theme="1"/>
      <name val="Arial"/>
      <family val="2"/>
      <charset val="204"/>
    </font>
    <font>
      <i/>
      <sz val="12"/>
      <color theme="1"/>
      <name val="Arial"/>
      <family val="2"/>
    </font>
    <font>
      <sz val="12"/>
      <color theme="1"/>
      <name val="Arial"/>
      <family val="2"/>
      <charset val="204"/>
    </font>
    <font>
      <sz val="12"/>
      <color theme="1"/>
      <name val="Aptos Narrow"/>
      <family val="2"/>
      <scheme val="minor"/>
    </font>
    <font>
      <sz val="10"/>
      <name val="Arial"/>
      <family val="2"/>
      <charset val="204"/>
    </font>
    <font>
      <b/>
      <u/>
      <sz val="12"/>
      <name val="Arial"/>
      <family val="2"/>
      <charset val="204"/>
    </font>
    <font>
      <sz val="9"/>
      <color rgb="FF0070C0"/>
      <name val="Arial"/>
      <family val="2"/>
      <charset val="204"/>
    </font>
    <font>
      <b/>
      <sz val="10"/>
      <color theme="1"/>
      <name val="Arial"/>
      <family val="2"/>
      <charset val="204"/>
    </font>
    <font>
      <sz val="14"/>
      <color rgb="FF0070C0"/>
      <name val="Arial"/>
      <family val="2"/>
      <charset val="204"/>
    </font>
    <font>
      <sz val="11"/>
      <color theme="1"/>
      <name val="Aptos Narrow"/>
      <family val="2"/>
      <scheme val="minor"/>
    </font>
    <font>
      <b/>
      <sz val="11"/>
      <color theme="1"/>
      <name val="Aptos Narrow"/>
      <family val="2"/>
      <charset val="204"/>
      <scheme val="minor"/>
    </font>
    <font>
      <b/>
      <sz val="14"/>
      <color theme="1"/>
      <name val="Arial"/>
      <family val="2"/>
    </font>
    <font>
      <b/>
      <sz val="9"/>
      <color rgb="FF000000"/>
      <name val="Arial"/>
      <family val="2"/>
      <charset val="204"/>
    </font>
    <font>
      <sz val="9"/>
      <color rgb="FF000000"/>
      <name val="Arial"/>
      <family val="2"/>
      <charset val="204"/>
    </font>
    <font>
      <sz val="9"/>
      <color theme="1"/>
      <name val="Aptos Narrow"/>
      <family val="2"/>
      <charset val="204"/>
      <scheme val="minor"/>
    </font>
    <font>
      <sz val="9"/>
      <color rgb="FF000000"/>
      <name val="Arial"/>
      <family val="2"/>
    </font>
    <font>
      <sz val="10"/>
      <color rgb="FF000000"/>
      <name val="Arial"/>
      <family val="2"/>
    </font>
    <font>
      <b/>
      <u/>
      <sz val="10"/>
      <color rgb="FF000000"/>
      <name val="Arial"/>
      <family val="2"/>
    </font>
    <font>
      <sz val="10"/>
      <color rgb="FF000000"/>
      <name val="Arial"/>
      <family val="2"/>
      <charset val="204"/>
    </font>
    <font>
      <b/>
      <sz val="10"/>
      <name val="Arial"/>
      <family val="2"/>
      <charset val="204"/>
    </font>
    <font>
      <b/>
      <u/>
      <sz val="10"/>
      <color rgb="FF000000"/>
      <name val="Arial"/>
      <family val="2"/>
      <charset val="204"/>
    </font>
    <font>
      <b/>
      <sz val="10"/>
      <color rgb="FFFF0000"/>
      <name val="Arial"/>
      <family val="2"/>
    </font>
    <font>
      <b/>
      <sz val="10"/>
      <color rgb="FF000000"/>
      <name val="Arial"/>
      <family val="2"/>
    </font>
    <font>
      <sz val="10"/>
      <color rgb="FF00B0F0"/>
      <name val="Arial"/>
      <family val="2"/>
    </font>
    <font>
      <sz val="10"/>
      <color theme="4" tint="-0.249977111117893"/>
      <name val="Arial"/>
      <family val="2"/>
    </font>
    <font>
      <sz val="10"/>
      <color rgb="FF0070C0"/>
      <name val="Arial"/>
      <family val="2"/>
    </font>
    <font>
      <sz val="10"/>
      <color rgb="FFFF0000"/>
      <name val="Arial"/>
      <family val="2"/>
      <charset val="204"/>
    </font>
    <font>
      <u/>
      <sz val="10"/>
      <color theme="1"/>
      <name val="Arial"/>
      <family val="2"/>
      <charset val="204"/>
    </font>
    <font>
      <u/>
      <sz val="11"/>
      <color theme="10"/>
      <name val="Aptos Narrow"/>
      <family val="2"/>
      <charset val="204"/>
      <scheme val="minor"/>
    </font>
    <font>
      <b/>
      <sz val="10"/>
      <color theme="1"/>
      <name val="Arial"/>
      <family val="2"/>
    </font>
    <font>
      <sz val="10"/>
      <name val="Arial"/>
      <family val="2"/>
    </font>
    <font>
      <b/>
      <sz val="8"/>
      <color theme="1"/>
      <name val="Arial"/>
      <family val="2"/>
    </font>
    <font>
      <b/>
      <u/>
      <sz val="10"/>
      <color theme="1"/>
      <name val="Arial"/>
      <family val="2"/>
      <charset val="204"/>
    </font>
    <font>
      <b/>
      <sz val="11"/>
      <color rgb="FFFF0000"/>
      <name val="Arial"/>
      <family val="2"/>
    </font>
    <font>
      <u/>
      <sz val="10"/>
      <color theme="10"/>
      <name val="Arial"/>
      <family val="2"/>
      <charset val="204"/>
    </font>
    <font>
      <u/>
      <sz val="10"/>
      <color rgb="FF0070C0"/>
      <name val="Arial"/>
      <family val="2"/>
      <charset val="204"/>
    </font>
    <font>
      <b/>
      <u/>
      <sz val="10"/>
      <name val="Arial"/>
      <family val="2"/>
    </font>
    <font>
      <u/>
      <sz val="10"/>
      <name val="Arial"/>
      <family val="2"/>
    </font>
    <font>
      <b/>
      <sz val="10"/>
      <name val="Arial"/>
      <family val="2"/>
    </font>
    <font>
      <sz val="10"/>
      <color rgb="FFFF0000"/>
      <name val="Arial"/>
      <family val="2"/>
    </font>
    <font>
      <b/>
      <u/>
      <sz val="12"/>
      <color theme="1"/>
      <name val="Arial"/>
      <family val="2"/>
      <charset val="204"/>
    </font>
    <font>
      <i/>
      <sz val="10"/>
      <color theme="1"/>
      <name val="Arial"/>
      <family val="2"/>
      <charset val="204"/>
    </font>
    <font>
      <i/>
      <sz val="10"/>
      <color rgb="FFFF0000"/>
      <name val="Arial"/>
      <family val="2"/>
      <charset val="204"/>
    </font>
    <font>
      <b/>
      <sz val="12"/>
      <color theme="1"/>
      <name val="Arial"/>
      <family val="2"/>
    </font>
    <font>
      <b/>
      <sz val="11"/>
      <color theme="1"/>
      <name val="Arial"/>
      <family val="2"/>
      <charset val="204"/>
    </font>
    <font>
      <sz val="8"/>
      <name val="Arial"/>
    </font>
    <font>
      <b/>
      <sz val="17"/>
      <name val="Arial"/>
      <family val="2"/>
    </font>
    <font>
      <sz val="17"/>
      <name val="Arial"/>
      <family val="2"/>
    </font>
    <font>
      <sz val="6"/>
      <name val="Arial"/>
      <family val="2"/>
    </font>
    <font>
      <sz val="22"/>
      <color rgb="FF808080"/>
      <name val="Arial"/>
      <family val="2"/>
    </font>
    <font>
      <sz val="8"/>
      <name val="Arial"/>
      <family val="2"/>
    </font>
    <font>
      <b/>
      <sz val="8"/>
      <name val="Arial"/>
      <family val="2"/>
    </font>
    <font>
      <i/>
      <sz val="11"/>
      <color rgb="FF7F7F7F"/>
      <name val="Aptos Narrow"/>
      <family val="2"/>
      <scheme val="minor"/>
    </font>
    <font>
      <i/>
      <sz val="8"/>
      <color rgb="FF7F7F7F"/>
      <name val="Aptos Narrow"/>
      <family val="2"/>
      <scheme val="minor"/>
    </font>
    <font>
      <sz val="8"/>
      <name val="Univers (WN)"/>
    </font>
    <font>
      <i/>
      <sz val="10"/>
      <color rgb="FF7F7F7F"/>
      <name val="Aptos Narrow"/>
      <family val="2"/>
      <scheme val="minor"/>
    </font>
    <font>
      <sz val="8"/>
      <name val="Aptos Narrow"/>
      <family val="2"/>
      <scheme val="minor"/>
    </font>
    <font>
      <b/>
      <sz val="12"/>
      <color rgb="FFFF0000"/>
      <name val="Arial"/>
      <family val="2"/>
      <charset val="204"/>
    </font>
    <font>
      <b/>
      <sz val="12"/>
      <color rgb="FFFF0000"/>
      <name val="Aptos Narrow"/>
      <family val="2"/>
      <charset val="204"/>
      <scheme val="minor"/>
    </font>
  </fonts>
  <fills count="12">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5" tint="0.59999389629810485"/>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
      <patternFill patternType="solid">
        <fgColor rgb="FFFFFF00"/>
        <bgColor indexed="64"/>
      </patternFill>
    </fill>
    <fill>
      <patternFill patternType="solid">
        <fgColor theme="3" tint="0.89999084444715716"/>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top/>
      <bottom style="thin">
        <color auto="1"/>
      </bottom>
      <diagonal/>
    </border>
    <border>
      <left/>
      <right style="thin">
        <color indexed="64"/>
      </right>
      <top/>
      <bottom style="thin">
        <color indexed="64"/>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
      <left/>
      <right style="thin">
        <color auto="1"/>
      </right>
      <top/>
      <bottom/>
      <diagonal/>
    </border>
    <border>
      <left style="thin">
        <color auto="1"/>
      </left>
      <right style="thin">
        <color auto="1"/>
      </right>
      <top/>
      <bottom/>
      <diagonal/>
    </border>
    <border>
      <left style="thin">
        <color auto="1"/>
      </left>
      <right style="hair">
        <color auto="1"/>
      </right>
      <top/>
      <bottom/>
      <diagonal/>
    </border>
    <border>
      <left style="thin">
        <color indexed="64"/>
      </left>
      <right/>
      <top/>
      <bottom/>
      <diagonal/>
    </border>
  </borders>
  <cellStyleXfs count="10">
    <xf numFmtId="0" fontId="0" fillId="0" borderId="0"/>
    <xf numFmtId="0" fontId="2" fillId="0" borderId="0"/>
    <xf numFmtId="0" fontId="9" fillId="0" borderId="0"/>
    <xf numFmtId="0" fontId="1" fillId="0" borderId="0"/>
    <xf numFmtId="0" fontId="34" fillId="0" borderId="0" applyNumberFormat="0" applyFill="0" applyBorder="0" applyAlignment="0" applyProtection="0"/>
    <xf numFmtId="0" fontId="15" fillId="0" borderId="0"/>
    <xf numFmtId="0" fontId="51" fillId="0" borderId="0"/>
    <xf numFmtId="0" fontId="58" fillId="0" borderId="0" applyNumberFormat="0" applyFill="0" applyBorder="0" applyAlignment="0" applyProtection="0"/>
    <xf numFmtId="9" fontId="56" fillId="0" borderId="0" applyFont="0" applyFill="0" applyBorder="0" applyAlignment="0" applyProtection="0"/>
    <xf numFmtId="0" fontId="61" fillId="0" borderId="0" applyNumberFormat="0" applyFill="0" applyBorder="0" applyAlignment="0" applyProtection="0"/>
  </cellStyleXfs>
  <cellXfs count="361">
    <xf numFmtId="0" fontId="0" fillId="0" borderId="0" xfId="0"/>
    <xf numFmtId="0" fontId="2" fillId="0" borderId="0" xfId="1" applyAlignment="1">
      <alignment horizontal="center" vertical="center" wrapText="1"/>
    </xf>
    <xf numFmtId="0" fontId="2" fillId="0" borderId="0" xfId="1" applyAlignment="1">
      <alignment wrapText="1"/>
    </xf>
    <xf numFmtId="0" fontId="2" fillId="0" borderId="0" xfId="1"/>
    <xf numFmtId="0" fontId="4" fillId="0" borderId="0" xfId="1" applyFont="1" applyAlignment="1">
      <alignment horizontal="left" vertical="center" wrapText="1"/>
    </xf>
    <xf numFmtId="0" fontId="5" fillId="0" borderId="0" xfId="1" applyFont="1" applyAlignment="1">
      <alignment vertical="center" wrapText="1"/>
    </xf>
    <xf numFmtId="0" fontId="5" fillId="0" borderId="0" xfId="1" applyFont="1" applyAlignment="1">
      <alignment horizontal="center" vertical="center" wrapText="1"/>
    </xf>
    <xf numFmtId="0" fontId="6" fillId="0" borderId="0" xfId="1" applyFont="1" applyAlignment="1">
      <alignment horizontal="center" vertical="center" wrapText="1"/>
    </xf>
    <xf numFmtId="0" fontId="6" fillId="0" borderId="1" xfId="1" applyFont="1" applyBorder="1" applyAlignment="1">
      <alignment horizontal="center" vertical="center" wrapText="1"/>
    </xf>
    <xf numFmtId="2" fontId="8" fillId="0" borderId="0" xfId="1" applyNumberFormat="1" applyFont="1" applyAlignment="1">
      <alignment horizontal="right" vertical="center" wrapText="1"/>
    </xf>
    <xf numFmtId="0" fontId="8" fillId="0" borderId="0" xfId="1" applyFont="1" applyAlignment="1">
      <alignment horizontal="center" vertical="center" wrapText="1"/>
    </xf>
    <xf numFmtId="0" fontId="8" fillId="0" borderId="0" xfId="0" applyFont="1"/>
    <xf numFmtId="0" fontId="8" fillId="0" borderId="0" xfId="1" applyFont="1" applyAlignment="1">
      <alignment wrapText="1"/>
    </xf>
    <xf numFmtId="0" fontId="8" fillId="0" borderId="0" xfId="0" applyFont="1" applyAlignment="1">
      <alignment horizontal="left" vertical="center"/>
    </xf>
    <xf numFmtId="0" fontId="8" fillId="0" borderId="0" xfId="0" applyFont="1" applyAlignment="1">
      <alignment vertical="center" wrapText="1"/>
    </xf>
    <xf numFmtId="0" fontId="8" fillId="0" borderId="0" xfId="0" applyFont="1" applyAlignment="1">
      <alignment vertical="center"/>
    </xf>
    <xf numFmtId="0" fontId="8" fillId="2" borderId="0" xfId="0" applyFont="1" applyFill="1"/>
    <xf numFmtId="0" fontId="8" fillId="0" borderId="0" xfId="0" applyFont="1" applyAlignment="1">
      <alignment vertical="top" wrapText="1"/>
    </xf>
    <xf numFmtId="0" fontId="8" fillId="0" borderId="0" xfId="0" applyFont="1" applyAlignment="1">
      <alignment wrapText="1"/>
    </xf>
    <xf numFmtId="0" fontId="11" fillId="0" borderId="0" xfId="1" applyFont="1" applyAlignment="1">
      <alignment wrapText="1"/>
    </xf>
    <xf numFmtId="0" fontId="12" fillId="0" borderId="0" xfId="0" applyFont="1" applyAlignment="1">
      <alignment horizontal="left"/>
    </xf>
    <xf numFmtId="2" fontId="6" fillId="0" borderId="0" xfId="1" applyNumberFormat="1" applyFont="1" applyAlignment="1">
      <alignment horizontal="right" vertical="center" wrapText="1"/>
    </xf>
    <xf numFmtId="0" fontId="13" fillId="0" borderId="0" xfId="1" applyFont="1" applyAlignment="1">
      <alignment vertical="center" wrapText="1"/>
    </xf>
    <xf numFmtId="0" fontId="13" fillId="0" borderId="0" xfId="1" applyFont="1" applyAlignment="1">
      <alignment horizontal="righ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xf numFmtId="0" fontId="10" fillId="0" borderId="0" xfId="0" applyFont="1" applyAlignment="1">
      <alignment horizontal="left" vertical="center" wrapText="1"/>
    </xf>
    <xf numFmtId="0" fontId="2" fillId="0" borderId="0" xfId="0" applyFont="1" applyAlignment="1">
      <alignment horizontal="center" vertical="top" wrapText="1"/>
    </xf>
    <xf numFmtId="0" fontId="8" fillId="0" borderId="0" xfId="1" applyFont="1"/>
    <xf numFmtId="0" fontId="14" fillId="0" borderId="0" xfId="0" applyFont="1" applyAlignment="1">
      <alignment horizontal="left"/>
    </xf>
    <xf numFmtId="0" fontId="2" fillId="0" borderId="0" xfId="3" applyFont="1"/>
    <xf numFmtId="0" fontId="2" fillId="3" borderId="0" xfId="3" applyFont="1" applyFill="1" applyAlignment="1">
      <alignment vertical="center"/>
    </xf>
    <xf numFmtId="0" fontId="2" fillId="3" borderId="0" xfId="3" applyFont="1" applyFill="1"/>
    <xf numFmtId="0" fontId="2" fillId="3" borderId="0" xfId="3" applyFont="1" applyFill="1" applyAlignment="1">
      <alignment horizontal="left"/>
    </xf>
    <xf numFmtId="0" fontId="2" fillId="3" borderId="0" xfId="3" applyFont="1" applyFill="1" applyAlignment="1">
      <alignment horizontal="center" vertical="top" wrapText="1"/>
    </xf>
    <xf numFmtId="0" fontId="32" fillId="0" borderId="0" xfId="3" applyFont="1"/>
    <xf numFmtId="0" fontId="33" fillId="3" borderId="12" xfId="3" applyFont="1" applyFill="1" applyBorder="1"/>
    <xf numFmtId="0" fontId="2" fillId="3" borderId="13" xfId="3" applyFont="1" applyFill="1" applyBorder="1"/>
    <xf numFmtId="0" fontId="2" fillId="3" borderId="14" xfId="3" applyFont="1" applyFill="1" applyBorder="1"/>
    <xf numFmtId="0" fontId="34" fillId="3" borderId="1" xfId="4" applyFill="1" applyBorder="1"/>
    <xf numFmtId="0" fontId="34" fillId="3" borderId="16" xfId="4" applyFill="1" applyBorder="1"/>
    <xf numFmtId="0" fontId="2" fillId="0" borderId="18" xfId="3" applyFont="1" applyBorder="1"/>
    <xf numFmtId="0" fontId="2" fillId="3" borderId="19" xfId="3" applyFont="1" applyFill="1" applyBorder="1"/>
    <xf numFmtId="0" fontId="2" fillId="0" borderId="18" xfId="3" applyFont="1" applyBorder="1" applyAlignment="1">
      <alignment horizontal="center"/>
    </xf>
    <xf numFmtId="0" fontId="16" fillId="3" borderId="11" xfId="3" applyFont="1" applyFill="1" applyBorder="1"/>
    <xf numFmtId="164" fontId="25" fillId="0" borderId="9" xfId="3" applyNumberFormat="1" applyFont="1" applyBorder="1" applyAlignment="1">
      <alignment horizontal="right"/>
    </xf>
    <xf numFmtId="0" fontId="2" fillId="4" borderId="0" xfId="3" applyFont="1" applyFill="1" applyAlignment="1">
      <alignment vertical="center" wrapText="1"/>
    </xf>
    <xf numFmtId="0" fontId="2" fillId="4" borderId="15" xfId="3" applyFont="1" applyFill="1" applyBorder="1" applyAlignment="1">
      <alignment vertical="center"/>
    </xf>
    <xf numFmtId="0" fontId="2" fillId="4" borderId="0" xfId="3" applyFont="1" applyFill="1" applyAlignment="1">
      <alignment vertical="center"/>
    </xf>
    <xf numFmtId="0" fontId="2" fillId="4" borderId="16" xfId="3" applyFont="1" applyFill="1" applyBorder="1" applyAlignment="1">
      <alignment vertical="center"/>
    </xf>
    <xf numFmtId="0" fontId="42" fillId="4" borderId="7" xfId="4" applyFont="1" applyFill="1" applyBorder="1" applyAlignment="1">
      <alignment vertical="center"/>
    </xf>
    <xf numFmtId="0" fontId="40" fillId="4" borderId="10" xfId="4" applyFont="1" applyFill="1" applyBorder="1" applyAlignment="1">
      <alignment vertical="center"/>
    </xf>
    <xf numFmtId="0" fontId="40" fillId="4" borderId="11" xfId="4" applyFont="1" applyFill="1" applyBorder="1" applyAlignment="1">
      <alignment vertical="center"/>
    </xf>
    <xf numFmtId="0" fontId="43" fillId="4" borderId="7" xfId="4" applyFont="1" applyFill="1" applyBorder="1" applyAlignment="1">
      <alignment vertical="center"/>
    </xf>
    <xf numFmtId="0" fontId="34" fillId="3" borderId="0" xfId="4" applyFill="1"/>
    <xf numFmtId="0" fontId="13" fillId="3" borderId="0" xfId="3" applyFont="1" applyFill="1"/>
    <xf numFmtId="0" fontId="46" fillId="0" borderId="0" xfId="5" applyFont="1"/>
    <xf numFmtId="0" fontId="2" fillId="0" borderId="0" xfId="5" applyFont="1"/>
    <xf numFmtId="0" fontId="15" fillId="0" borderId="0" xfId="5"/>
    <xf numFmtId="0" fontId="47" fillId="0" borderId="0" xfId="5" applyFont="1"/>
    <xf numFmtId="0" fontId="2" fillId="0" borderId="0" xfId="5" applyFont="1" applyAlignment="1">
      <alignment wrapText="1"/>
    </xf>
    <xf numFmtId="0" fontId="2" fillId="0" borderId="0" xfId="5" applyFont="1" applyAlignment="1">
      <alignment vertical="top" wrapText="1"/>
    </xf>
    <xf numFmtId="0" fontId="48" fillId="0" borderId="0" xfId="5" applyFont="1"/>
    <xf numFmtId="0" fontId="32" fillId="0" borderId="0" xfId="5" applyFont="1"/>
    <xf numFmtId="49" fontId="35" fillId="0" borderId="1" xfId="3" applyNumberFormat="1" applyFont="1" applyBorder="1" applyAlignment="1">
      <alignment horizontal="center"/>
    </xf>
    <xf numFmtId="20" fontId="13" fillId="0" borderId="20" xfId="3" applyNumberFormat="1" applyFont="1" applyBorder="1" applyAlignment="1">
      <alignment horizontal="center"/>
    </xf>
    <xf numFmtId="0" fontId="16" fillId="0" borderId="11" xfId="3" applyFont="1" applyBorder="1"/>
    <xf numFmtId="164" fontId="25" fillId="0" borderId="9" xfId="3" applyNumberFormat="1" applyFont="1" applyBorder="1"/>
    <xf numFmtId="0" fontId="49" fillId="0" borderId="0" xfId="1" applyFont="1" applyAlignment="1">
      <alignment wrapText="1"/>
    </xf>
    <xf numFmtId="0" fontId="2" fillId="0" borderId="1" xfId="1" applyBorder="1" applyAlignment="1">
      <alignment horizontal="left" wrapText="1"/>
    </xf>
    <xf numFmtId="0" fontId="2" fillId="0" borderId="2" xfId="1" applyBorder="1" applyAlignment="1">
      <alignment horizontal="left" wrapText="1"/>
    </xf>
    <xf numFmtId="0" fontId="6" fillId="0" borderId="4" xfId="1" applyFont="1" applyBorder="1" applyAlignment="1">
      <alignment horizontal="center" vertical="center" wrapText="1"/>
    </xf>
    <xf numFmtId="0" fontId="2" fillId="0" borderId="4" xfId="1" applyBorder="1" applyAlignment="1">
      <alignment horizontal="left" wrapText="1"/>
    </xf>
    <xf numFmtId="0" fontId="2" fillId="0" borderId="4" xfId="1" applyBorder="1" applyAlignment="1">
      <alignment wrapText="1"/>
    </xf>
    <xf numFmtId="0" fontId="2" fillId="0" borderId="3" xfId="1" applyBorder="1" applyAlignment="1">
      <alignment horizontal="left" wrapText="1"/>
    </xf>
    <xf numFmtId="0" fontId="6" fillId="0" borderId="6" xfId="1" applyFont="1" applyBorder="1" applyAlignment="1">
      <alignment horizontal="center" vertical="center" wrapText="1"/>
    </xf>
    <xf numFmtId="0" fontId="6" fillId="0" borderId="27" xfId="1" applyFont="1" applyBorder="1" applyAlignment="1">
      <alignment horizontal="center" vertical="center" wrapText="1"/>
    </xf>
    <xf numFmtId="0" fontId="3" fillId="0" borderId="1" xfId="0" applyFont="1" applyBorder="1" applyAlignment="1">
      <alignment horizontal="left" vertical="center"/>
    </xf>
    <xf numFmtId="2" fontId="8" fillId="2" borderId="3" xfId="1" applyNumberFormat="1" applyFont="1" applyFill="1" applyBorder="1" applyAlignment="1">
      <alignment horizontal="right" vertical="center" wrapText="1"/>
    </xf>
    <xf numFmtId="0" fontId="8" fillId="0" borderId="1" xfId="1" applyFont="1" applyBorder="1" applyAlignment="1">
      <alignment horizontal="center" vertical="center" wrapText="1"/>
    </xf>
    <xf numFmtId="0" fontId="3" fillId="0" borderId="1" xfId="0" applyFont="1" applyBorder="1" applyAlignment="1">
      <alignment vertical="center"/>
    </xf>
    <xf numFmtId="2" fontId="8" fillId="0" borderId="1" xfId="1" applyNumberFormat="1" applyFont="1" applyBorder="1" applyAlignment="1">
      <alignment horizontal="right"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50" fillId="0" borderId="0" xfId="0" applyFont="1" applyAlignment="1">
      <alignment wrapText="1"/>
    </xf>
    <xf numFmtId="49" fontId="50" fillId="0" borderId="0" xfId="0" applyNumberFormat="1" applyFont="1" applyAlignment="1">
      <alignment horizontal="center" vertical="center" wrapText="1"/>
    </xf>
    <xf numFmtId="0" fontId="8" fillId="2" borderId="0" xfId="0" applyFont="1" applyFill="1" applyAlignment="1">
      <alignment vertical="center" wrapText="1"/>
    </xf>
    <xf numFmtId="0" fontId="53" fillId="0" borderId="29" xfId="6" applyFont="1" applyBorder="1" applyAlignment="1">
      <alignment vertical="center"/>
    </xf>
    <xf numFmtId="0" fontId="55" fillId="0" borderId="0" xfId="6" applyFont="1" applyAlignment="1">
      <alignment vertical="center"/>
    </xf>
    <xf numFmtId="0" fontId="55" fillId="0" borderId="0" xfId="6" applyFont="1" applyAlignment="1">
      <alignment vertical="center" wrapText="1"/>
    </xf>
    <xf numFmtId="0" fontId="51" fillId="0" borderId="0" xfId="6" applyAlignment="1">
      <alignment vertical="center"/>
    </xf>
    <xf numFmtId="0" fontId="56" fillId="0" borderId="0" xfId="6" applyFont="1" applyAlignment="1">
      <alignment vertical="center"/>
    </xf>
    <xf numFmtId="0" fontId="56" fillId="0" borderId="5" xfId="6" applyFont="1" applyBorder="1" applyAlignment="1">
      <alignment horizontal="left" vertical="top"/>
    </xf>
    <xf numFmtId="0" fontId="56" fillId="0" borderId="0" xfId="6" applyFont="1" applyAlignment="1" applyProtection="1">
      <alignment vertical="center"/>
      <protection hidden="1"/>
    </xf>
    <xf numFmtId="0" fontId="51" fillId="0" borderId="5" xfId="6" applyBorder="1" applyAlignment="1">
      <alignment vertical="center"/>
    </xf>
    <xf numFmtId="0" fontId="56" fillId="0" borderId="0" xfId="6" applyFont="1" applyAlignment="1">
      <alignment horizontal="left" vertical="top"/>
    </xf>
    <xf numFmtId="0" fontId="51" fillId="0" borderId="29" xfId="6" applyBorder="1" applyAlignment="1">
      <alignment vertical="center" wrapText="1"/>
    </xf>
    <xf numFmtId="49" fontId="57" fillId="0" borderId="29" xfId="6" applyNumberFormat="1" applyFont="1" applyBorder="1" applyAlignment="1">
      <alignment vertical="center"/>
    </xf>
    <xf numFmtId="0" fontId="59" fillId="0" borderId="0" xfId="7" applyFont="1" applyBorder="1" applyAlignment="1" applyProtection="1">
      <alignment vertical="top" wrapText="1"/>
    </xf>
    <xf numFmtId="0" fontId="59" fillId="0" borderId="0" xfId="7" applyFont="1" applyBorder="1" applyAlignment="1">
      <alignment vertical="top" wrapText="1"/>
    </xf>
    <xf numFmtId="49" fontId="56" fillId="0" borderId="5" xfId="6" applyNumberFormat="1" applyFont="1" applyBorder="1" applyAlignment="1">
      <alignment horizontal="center" vertical="center"/>
    </xf>
    <xf numFmtId="0" fontId="51" fillId="0" borderId="5" xfId="6" applyBorder="1" applyAlignment="1">
      <alignment horizontal="center" vertical="center"/>
    </xf>
    <xf numFmtId="0" fontId="56" fillId="0" borderId="5" xfId="6" applyFont="1" applyBorder="1" applyAlignment="1">
      <alignment vertical="center" wrapText="1"/>
    </xf>
    <xf numFmtId="0" fontId="51" fillId="0" borderId="0" xfId="6" applyAlignment="1">
      <alignment horizontal="center" vertical="center"/>
    </xf>
    <xf numFmtId="49" fontId="56" fillId="0" borderId="0" xfId="6" applyNumberFormat="1" applyFont="1" applyAlignment="1">
      <alignment horizontal="center" vertical="center"/>
    </xf>
    <xf numFmtId="49" fontId="56" fillId="0" borderId="29" xfId="6" applyNumberFormat="1" applyFont="1" applyBorder="1" applyAlignment="1">
      <alignment horizontal="center" vertical="center"/>
    </xf>
    <xf numFmtId="49" fontId="56" fillId="0" borderId="6" xfId="6" applyNumberFormat="1" applyFont="1" applyBorder="1" applyAlignment="1">
      <alignment horizontal="center" vertical="center"/>
    </xf>
    <xf numFmtId="49" fontId="60" fillId="0" borderId="32" xfId="6" applyNumberFormat="1" applyFont="1" applyBorder="1" applyAlignment="1">
      <alignment horizontal="center" vertical="center"/>
    </xf>
    <xf numFmtId="49" fontId="56" fillId="0" borderId="28" xfId="6" applyNumberFormat="1" applyFont="1" applyBorder="1" applyAlignment="1">
      <alignment horizontal="center" vertical="center"/>
    </xf>
    <xf numFmtId="49" fontId="44" fillId="7" borderId="3" xfId="6" quotePrefix="1" applyNumberFormat="1" applyFont="1" applyFill="1" applyBorder="1" applyAlignment="1">
      <alignment horizontal="center" vertical="center"/>
    </xf>
    <xf numFmtId="0" fontId="57" fillId="0" borderId="0" xfId="6" applyFont="1" applyAlignment="1">
      <alignment vertical="center"/>
    </xf>
    <xf numFmtId="0" fontId="57" fillId="0" borderId="0" xfId="6" applyFont="1" applyAlignment="1">
      <alignment vertical="center" wrapText="1"/>
    </xf>
    <xf numFmtId="49" fontId="57" fillId="0" borderId="33" xfId="6" quotePrefix="1" applyNumberFormat="1" applyFont="1" applyBorder="1" applyAlignment="1">
      <alignment horizontal="center" vertical="center"/>
    </xf>
    <xf numFmtId="1" fontId="57" fillId="3" borderId="35" xfId="8" applyNumberFormat="1" applyFont="1" applyFill="1" applyBorder="1" applyAlignment="1" applyProtection="1">
      <alignment horizontal="right" vertical="center"/>
    </xf>
    <xf numFmtId="165" fontId="57" fillId="3" borderId="36" xfId="6" applyNumberFormat="1" applyFont="1" applyFill="1" applyBorder="1" applyAlignment="1">
      <alignment horizontal="right" vertical="center"/>
    </xf>
    <xf numFmtId="165" fontId="56" fillId="0" borderId="37" xfId="6" applyNumberFormat="1" applyFont="1" applyBorder="1" applyAlignment="1">
      <alignment horizontal="right" vertical="center"/>
    </xf>
    <xf numFmtId="165" fontId="56" fillId="3" borderId="36" xfId="6" applyNumberFormat="1" applyFont="1" applyFill="1" applyBorder="1" applyAlignment="1">
      <alignment horizontal="right" vertical="center"/>
    </xf>
    <xf numFmtId="165" fontId="56" fillId="0" borderId="38" xfId="6" applyNumberFormat="1" applyFont="1" applyBorder="1" applyAlignment="1">
      <alignment horizontal="right" vertical="center"/>
    </xf>
    <xf numFmtId="49" fontId="56" fillId="0" borderId="39" xfId="6" quotePrefix="1" applyNumberFormat="1" applyFont="1" applyBorder="1" applyAlignment="1">
      <alignment horizontal="center" vertical="center"/>
    </xf>
    <xf numFmtId="9" fontId="56" fillId="5" borderId="41" xfId="8" applyFont="1" applyFill="1" applyBorder="1" applyAlignment="1" applyProtection="1">
      <alignment horizontal="right" vertical="center"/>
      <protection locked="0"/>
    </xf>
    <xf numFmtId="165" fontId="56" fillId="6" borderId="42" xfId="6" applyNumberFormat="1" applyFont="1" applyFill="1" applyBorder="1" applyAlignment="1" applyProtection="1">
      <alignment horizontal="right" vertical="center"/>
      <protection locked="0"/>
    </xf>
    <xf numFmtId="165" fontId="56" fillId="0" borderId="39" xfId="6" applyNumberFormat="1" applyFont="1" applyBorder="1" applyAlignment="1">
      <alignment horizontal="right" vertical="center"/>
    </xf>
    <xf numFmtId="165" fontId="56" fillId="0" borderId="43" xfId="6" applyNumberFormat="1" applyFont="1" applyBorder="1" applyAlignment="1">
      <alignment horizontal="right" vertical="center"/>
    </xf>
    <xf numFmtId="0" fontId="51" fillId="0" borderId="0" xfId="6" applyAlignment="1">
      <alignment vertical="center" wrapText="1"/>
    </xf>
    <xf numFmtId="49" fontId="56" fillId="0" borderId="44" xfId="6" quotePrefix="1" applyNumberFormat="1" applyFont="1" applyBorder="1" applyAlignment="1">
      <alignment horizontal="center" vertical="center"/>
    </xf>
    <xf numFmtId="9" fontId="56" fillId="5" borderId="47" xfId="8" applyFont="1" applyFill="1" applyBorder="1" applyAlignment="1" applyProtection="1">
      <alignment horizontal="right" vertical="center"/>
      <protection locked="0"/>
    </xf>
    <xf numFmtId="165" fontId="56" fillId="6" borderId="48" xfId="6" applyNumberFormat="1" applyFont="1" applyFill="1" applyBorder="1" applyAlignment="1" applyProtection="1">
      <alignment horizontal="right" vertical="center"/>
      <protection locked="0"/>
    </xf>
    <xf numFmtId="165" fontId="56" fillId="0" borderId="44" xfId="6" applyNumberFormat="1" applyFont="1" applyBorder="1" applyAlignment="1">
      <alignment horizontal="right" vertical="center"/>
    </xf>
    <xf numFmtId="165" fontId="56" fillId="0" borderId="49" xfId="6" applyNumberFormat="1" applyFont="1" applyBorder="1" applyAlignment="1">
      <alignment horizontal="right" vertical="center"/>
    </xf>
    <xf numFmtId="9" fontId="57" fillId="8" borderId="1" xfId="8" applyFont="1" applyFill="1" applyBorder="1" applyAlignment="1" applyProtection="1">
      <alignment horizontal="right" vertical="center"/>
    </xf>
    <xf numFmtId="165" fontId="57" fillId="9" borderId="50" xfId="6" applyNumberFormat="1" applyFont="1" applyFill="1" applyBorder="1" applyAlignment="1">
      <alignment horizontal="right" vertical="center"/>
    </xf>
    <xf numFmtId="165" fontId="57" fillId="0" borderId="3" xfId="6" applyNumberFormat="1" applyFont="1" applyBorder="1" applyAlignment="1">
      <alignment horizontal="right" vertical="center"/>
    </xf>
    <xf numFmtId="165" fontId="57" fillId="0" borderId="4" xfId="6" applyNumberFormat="1" applyFont="1" applyBorder="1" applyAlignment="1">
      <alignment horizontal="right" vertical="center"/>
    </xf>
    <xf numFmtId="165" fontId="56" fillId="0" borderId="33" xfId="6" applyNumberFormat="1" applyFont="1" applyBorder="1" applyAlignment="1">
      <alignment horizontal="right" vertical="center"/>
    </xf>
    <xf numFmtId="165" fontId="56" fillId="0" borderId="51" xfId="6" applyNumberFormat="1" applyFont="1" applyBorder="1" applyAlignment="1">
      <alignment horizontal="right" vertical="center"/>
    </xf>
    <xf numFmtId="49" fontId="57" fillId="0" borderId="3" xfId="6" quotePrefix="1" applyNumberFormat="1" applyFont="1" applyBorder="1" applyAlignment="1">
      <alignment horizontal="center" vertical="center"/>
    </xf>
    <xf numFmtId="9" fontId="57" fillId="5" borderId="1" xfId="8" applyFont="1" applyFill="1" applyBorder="1" applyAlignment="1" applyProtection="1">
      <alignment horizontal="right" vertical="center"/>
      <protection locked="0"/>
    </xf>
    <xf numFmtId="165" fontId="56" fillId="6" borderId="50" xfId="6" applyNumberFormat="1" applyFont="1" applyFill="1" applyBorder="1" applyAlignment="1" applyProtection="1">
      <alignment horizontal="right" vertical="center"/>
      <protection locked="0"/>
    </xf>
    <xf numFmtId="9" fontId="57" fillId="0" borderId="1" xfId="8" applyFont="1" applyBorder="1" applyAlignment="1" applyProtection="1">
      <alignment horizontal="right" vertical="center"/>
    </xf>
    <xf numFmtId="165" fontId="56" fillId="9" borderId="50" xfId="6" applyNumberFormat="1" applyFont="1" applyFill="1" applyBorder="1" applyAlignment="1">
      <alignment horizontal="right" vertical="center"/>
    </xf>
    <xf numFmtId="165" fontId="57" fillId="0" borderId="3" xfId="8" applyNumberFormat="1" applyFont="1" applyBorder="1" applyAlignment="1" applyProtection="1">
      <alignment horizontal="right" vertical="center"/>
    </xf>
    <xf numFmtId="165" fontId="57" fillId="0" borderId="4" xfId="8" applyNumberFormat="1" applyFont="1" applyBorder="1" applyAlignment="1" applyProtection="1">
      <alignment horizontal="right" vertical="center"/>
    </xf>
    <xf numFmtId="1" fontId="56" fillId="0" borderId="35" xfId="6" applyNumberFormat="1" applyFont="1" applyBorder="1" applyAlignment="1">
      <alignment horizontal="right" vertical="center"/>
    </xf>
    <xf numFmtId="165" fontId="56" fillId="0" borderId="36" xfId="6" applyNumberFormat="1" applyFont="1" applyBorder="1" applyAlignment="1">
      <alignment horizontal="right" vertical="center"/>
    </xf>
    <xf numFmtId="49" fontId="56" fillId="0" borderId="39" xfId="6" applyNumberFormat="1" applyFont="1" applyBorder="1" applyAlignment="1">
      <alignment horizontal="center" vertical="center"/>
    </xf>
    <xf numFmtId="9" fontId="0" fillId="5" borderId="41" xfId="8" applyFont="1" applyFill="1" applyBorder="1" applyAlignment="1" applyProtection="1">
      <alignment horizontal="right" vertical="center"/>
      <protection locked="0"/>
    </xf>
    <xf numFmtId="165" fontId="51" fillId="6" borderId="42" xfId="6" applyNumberFormat="1" applyFill="1" applyBorder="1" applyAlignment="1" applyProtection="1">
      <alignment horizontal="right" vertical="center"/>
      <protection locked="0"/>
    </xf>
    <xf numFmtId="9" fontId="44" fillId="0" borderId="1" xfId="8" applyFont="1" applyFill="1" applyBorder="1" applyAlignment="1" applyProtection="1">
      <alignment horizontal="right" vertical="center"/>
    </xf>
    <xf numFmtId="165" fontId="44" fillId="9" borderId="50" xfId="6" applyNumberFormat="1" applyFont="1" applyFill="1" applyBorder="1" applyAlignment="1">
      <alignment horizontal="right" vertical="center"/>
    </xf>
    <xf numFmtId="165" fontId="44" fillId="0" borderId="3" xfId="8" applyNumberFormat="1" applyFont="1" applyFill="1" applyBorder="1" applyAlignment="1" applyProtection="1">
      <alignment horizontal="right" vertical="center"/>
    </xf>
    <xf numFmtId="165" fontId="44" fillId="0" borderId="4" xfId="8" applyNumberFormat="1" applyFont="1" applyFill="1" applyBorder="1" applyAlignment="1" applyProtection="1">
      <alignment horizontal="right" vertical="center"/>
    </xf>
    <xf numFmtId="1" fontId="44" fillId="0" borderId="1" xfId="6" applyNumberFormat="1" applyFont="1" applyBorder="1" applyAlignment="1">
      <alignment horizontal="right" vertical="center"/>
    </xf>
    <xf numFmtId="165" fontId="44" fillId="0" borderId="50" xfId="6" applyNumberFormat="1" applyFont="1" applyBorder="1" applyAlignment="1">
      <alignment horizontal="right" vertical="center"/>
    </xf>
    <xf numFmtId="165" fontId="44" fillId="0" borderId="3" xfId="8" applyNumberFormat="1" applyFont="1" applyBorder="1" applyAlignment="1" applyProtection="1">
      <alignment horizontal="right" vertical="center"/>
    </xf>
    <xf numFmtId="165" fontId="44" fillId="0" borderId="4" xfId="8" applyNumberFormat="1" applyFont="1" applyBorder="1" applyAlignment="1" applyProtection="1">
      <alignment horizontal="right" vertical="center"/>
    </xf>
    <xf numFmtId="1" fontId="36" fillId="0" borderId="1" xfId="6" applyNumberFormat="1" applyFont="1" applyBorder="1" applyAlignment="1">
      <alignment horizontal="right" vertical="center"/>
    </xf>
    <xf numFmtId="165" fontId="36" fillId="0" borderId="50" xfId="6" applyNumberFormat="1" applyFont="1" applyBorder="1" applyAlignment="1">
      <alignment horizontal="right" vertical="center"/>
    </xf>
    <xf numFmtId="165" fontId="44" fillId="0" borderId="3" xfId="6" applyNumberFormat="1" applyFont="1" applyBorder="1" applyAlignment="1">
      <alignment horizontal="right" vertical="center"/>
    </xf>
    <xf numFmtId="165" fontId="44" fillId="0" borderId="4" xfId="6" applyNumberFormat="1" applyFont="1" applyBorder="1" applyAlignment="1">
      <alignment horizontal="right" vertical="center"/>
    </xf>
    <xf numFmtId="0" fontId="51" fillId="0" borderId="0" xfId="6" applyAlignment="1">
      <alignment horizontal="left" vertical="center" wrapText="1"/>
    </xf>
    <xf numFmtId="0" fontId="56" fillId="0" borderId="0" xfId="6" applyFont="1"/>
    <xf numFmtId="0" fontId="51" fillId="0" borderId="0" xfId="6" applyAlignment="1" applyProtection="1">
      <alignment vertical="center"/>
      <protection hidden="1"/>
    </xf>
    <xf numFmtId="164" fontId="25" fillId="10" borderId="20" xfId="3" applyNumberFormat="1" applyFont="1" applyFill="1" applyBorder="1"/>
    <xf numFmtId="0" fontId="35" fillId="0" borderId="0" xfId="1" applyFont="1" applyAlignment="1">
      <alignment horizontal="center" vertical="center" wrapText="1"/>
    </xf>
    <xf numFmtId="165" fontId="6" fillId="0" borderId="2" xfId="1" applyNumberFormat="1" applyFont="1" applyBorder="1" applyAlignment="1">
      <alignment horizontal="center" vertical="center" wrapText="1"/>
    </xf>
    <xf numFmtId="0" fontId="50" fillId="0" borderId="0" xfId="1" applyFont="1" applyAlignment="1">
      <alignment horizontal="center" vertical="center" wrapText="1"/>
    </xf>
    <xf numFmtId="49" fontId="56" fillId="0" borderId="53" xfId="6" quotePrefix="1" applyNumberFormat="1" applyFont="1" applyBorder="1" applyAlignment="1">
      <alignment horizontal="center" vertical="center"/>
    </xf>
    <xf numFmtId="49" fontId="56" fillId="0" borderId="54" xfId="6" applyNumberFormat="1" applyFont="1" applyBorder="1" applyAlignment="1">
      <alignment horizontal="center" vertical="center"/>
    </xf>
    <xf numFmtId="49" fontId="56" fillId="0" borderId="52" xfId="6" applyNumberFormat="1" applyFont="1" applyBorder="1" applyAlignment="1">
      <alignment horizontal="center" vertical="center"/>
    </xf>
    <xf numFmtId="49" fontId="56" fillId="0" borderId="53" xfId="6" applyNumberFormat="1" applyFont="1" applyBorder="1" applyAlignment="1">
      <alignment horizontal="center" vertical="center"/>
    </xf>
    <xf numFmtId="0" fontId="17" fillId="0" borderId="0" xfId="3" applyFont="1" applyAlignment="1">
      <alignment horizontal="center"/>
    </xf>
    <xf numFmtId="0" fontId="18" fillId="3" borderId="0" xfId="3" applyFont="1" applyFill="1" applyAlignment="1">
      <alignment horizontal="left" vertical="center" wrapText="1"/>
    </xf>
    <xf numFmtId="0" fontId="20" fillId="0" borderId="0" xfId="3" applyFont="1" applyAlignment="1">
      <alignment horizontal="left" vertical="center" wrapText="1"/>
    </xf>
    <xf numFmtId="0" fontId="22" fillId="3" borderId="7" xfId="3" applyFont="1" applyFill="1" applyBorder="1" applyAlignment="1">
      <alignment horizontal="left"/>
    </xf>
    <xf numFmtId="0" fontId="22" fillId="3" borderId="11" xfId="3" applyFont="1" applyFill="1" applyBorder="1" applyAlignment="1">
      <alignment horizontal="left"/>
    </xf>
    <xf numFmtId="0" fontId="13" fillId="0" borderId="7" xfId="3" applyFont="1" applyBorder="1" applyAlignment="1">
      <alignment horizontal="left"/>
    </xf>
    <xf numFmtId="0" fontId="24" fillId="3" borderId="7" xfId="3" applyFont="1" applyFill="1" applyBorder="1" applyAlignment="1">
      <alignment horizontal="left"/>
    </xf>
    <xf numFmtId="0" fontId="24" fillId="3" borderId="11" xfId="3" applyFont="1" applyFill="1" applyBorder="1" applyAlignment="1">
      <alignment horizontal="left"/>
    </xf>
    <xf numFmtId="0" fontId="2" fillId="3" borderId="7" xfId="3" applyFont="1" applyFill="1" applyBorder="1" applyAlignment="1">
      <alignment vertical="center"/>
    </xf>
    <xf numFmtId="0" fontId="1" fillId="0" borderId="11" xfId="3" applyBorder="1" applyAlignment="1">
      <alignment vertical="center"/>
    </xf>
    <xf numFmtId="0" fontId="25" fillId="0" borderId="10" xfId="3" applyFont="1" applyBorder="1" applyAlignment="1">
      <alignment vertical="center" wrapText="1"/>
    </xf>
    <xf numFmtId="0" fontId="1" fillId="0" borderId="10" xfId="3" applyBorder="1" applyAlignment="1">
      <alignment vertical="center" wrapText="1"/>
    </xf>
    <xf numFmtId="0" fontId="1" fillId="0" borderId="11" xfId="3" applyBorder="1" applyAlignment="1">
      <alignment vertical="center" wrapText="1"/>
    </xf>
    <xf numFmtId="0" fontId="2" fillId="3" borderId="7" xfId="3" applyFont="1" applyFill="1" applyBorder="1" applyAlignment="1">
      <alignment horizontal="left"/>
    </xf>
    <xf numFmtId="0" fontId="2" fillId="3" borderId="10" xfId="3" applyFont="1" applyFill="1" applyBorder="1" applyAlignment="1">
      <alignment horizontal="left"/>
    </xf>
    <xf numFmtId="0" fontId="2" fillId="3" borderId="11" xfId="3" applyFont="1" applyFill="1" applyBorder="1" applyAlignment="1">
      <alignment horizontal="left"/>
    </xf>
    <xf numFmtId="0" fontId="24" fillId="3" borderId="12" xfId="3" applyFont="1" applyFill="1" applyBorder="1" applyAlignment="1">
      <alignment horizontal="center" vertical="top" wrapText="1"/>
    </xf>
    <xf numFmtId="0" fontId="2" fillId="3" borderId="13" xfId="3" applyFont="1" applyFill="1" applyBorder="1" applyAlignment="1">
      <alignment horizontal="center" vertical="top" wrapText="1"/>
    </xf>
    <xf numFmtId="0" fontId="2" fillId="3" borderId="14" xfId="3" applyFont="1" applyFill="1" applyBorder="1" applyAlignment="1">
      <alignment horizontal="center" vertical="top" wrapText="1"/>
    </xf>
    <xf numFmtId="0" fontId="24" fillId="3" borderId="15" xfId="3" applyFont="1" applyFill="1" applyBorder="1" applyAlignment="1">
      <alignment horizontal="left" vertical="top" wrapText="1"/>
    </xf>
    <xf numFmtId="0" fontId="1" fillId="3" borderId="0" xfId="3" applyFill="1" applyAlignment="1">
      <alignment horizontal="left" vertical="top" wrapText="1"/>
    </xf>
    <xf numFmtId="0" fontId="2" fillId="3" borderId="0" xfId="3" applyFont="1" applyFill="1" applyAlignment="1">
      <alignment horizontal="left" vertical="top" wrapText="1"/>
    </xf>
    <xf numFmtId="0" fontId="1" fillId="3" borderId="16" xfId="3" applyFill="1" applyBorder="1" applyAlignment="1">
      <alignment horizontal="left" vertical="top" wrapText="1"/>
    </xf>
    <xf numFmtId="0" fontId="28" fillId="3" borderId="17" xfId="3" applyFont="1" applyFill="1" applyBorder="1" applyAlignment="1">
      <alignment horizontal="center" vertical="top" wrapText="1"/>
    </xf>
    <xf numFmtId="0" fontId="1" fillId="3" borderId="18" xfId="3" applyFill="1" applyBorder="1" applyAlignment="1">
      <alignment horizontal="center" vertical="top" wrapText="1"/>
    </xf>
    <xf numFmtId="0" fontId="1" fillId="3" borderId="19" xfId="3" applyFill="1" applyBorder="1" applyAlignment="1">
      <alignment horizontal="center" vertical="top" wrapText="1"/>
    </xf>
    <xf numFmtId="0" fontId="2" fillId="0" borderId="7" xfId="3" applyFont="1" applyBorder="1" applyAlignment="1">
      <alignment horizontal="left" vertical="top" wrapText="1"/>
    </xf>
    <xf numFmtId="0" fontId="2" fillId="0" borderId="10" xfId="3" applyFont="1" applyBorder="1" applyAlignment="1">
      <alignment horizontal="left" vertical="top" wrapText="1"/>
    </xf>
    <xf numFmtId="0" fontId="2" fillId="0" borderId="11" xfId="3" applyFont="1" applyBorder="1" applyAlignment="1">
      <alignment horizontal="left" vertical="top" wrapText="1"/>
    </xf>
    <xf numFmtId="0" fontId="2" fillId="3" borderId="15" xfId="3" applyFont="1" applyFill="1" applyBorder="1" applyAlignment="1">
      <alignment horizontal="left" vertical="top" wrapText="1"/>
    </xf>
    <xf numFmtId="0" fontId="2" fillId="3" borderId="0" xfId="3" applyFont="1" applyFill="1" applyAlignment="1">
      <alignment horizontal="left" vertical="top"/>
    </xf>
    <xf numFmtId="0" fontId="2" fillId="3" borderId="16" xfId="3" applyFont="1" applyFill="1" applyBorder="1" applyAlignment="1">
      <alignment horizontal="left" vertical="top"/>
    </xf>
    <xf numFmtId="0" fontId="2" fillId="3" borderId="15" xfId="3" applyFont="1" applyFill="1" applyBorder="1" applyAlignment="1">
      <alignment horizontal="left" vertical="top"/>
    </xf>
    <xf numFmtId="0" fontId="2" fillId="3" borderId="15" xfId="3" applyFont="1" applyFill="1" applyBorder="1" applyAlignment="1">
      <alignment horizontal="left"/>
    </xf>
    <xf numFmtId="0" fontId="2" fillId="3" borderId="0" xfId="3" applyFont="1" applyFill="1" applyAlignment="1">
      <alignment horizontal="left"/>
    </xf>
    <xf numFmtId="0" fontId="2" fillId="3" borderId="52" xfId="3" applyFont="1" applyFill="1" applyBorder="1" applyAlignment="1">
      <alignment horizontal="left"/>
    </xf>
    <xf numFmtId="0" fontId="2" fillId="3" borderId="55" xfId="3" applyFont="1" applyFill="1" applyBorder="1" applyAlignment="1">
      <alignment horizontal="left"/>
    </xf>
    <xf numFmtId="0" fontId="2" fillId="3" borderId="16" xfId="3" applyFont="1" applyFill="1" applyBorder="1" applyAlignment="1">
      <alignment horizontal="left"/>
    </xf>
    <xf numFmtId="0" fontId="2" fillId="3" borderId="17" xfId="3" applyFont="1" applyFill="1" applyBorder="1" applyAlignment="1">
      <alignment horizontal="left"/>
    </xf>
    <xf numFmtId="0" fontId="2" fillId="3" borderId="18" xfId="3" applyFont="1" applyFill="1" applyBorder="1" applyAlignment="1">
      <alignment horizontal="left"/>
    </xf>
    <xf numFmtId="0" fontId="2" fillId="3" borderId="19" xfId="3" applyFont="1" applyFill="1" applyBorder="1" applyAlignment="1">
      <alignment horizontal="left"/>
    </xf>
    <xf numFmtId="0" fontId="36" fillId="3" borderId="12" xfId="3" applyFont="1" applyFill="1" applyBorder="1" applyAlignment="1">
      <alignment horizontal="left"/>
    </xf>
    <xf numFmtId="0" fontId="36" fillId="3" borderId="13" xfId="3" applyFont="1" applyFill="1" applyBorder="1" applyAlignment="1">
      <alignment horizontal="left"/>
    </xf>
    <xf numFmtId="0" fontId="36" fillId="3" borderId="14" xfId="3" applyFont="1" applyFill="1" applyBorder="1" applyAlignment="1">
      <alignment horizontal="left"/>
    </xf>
    <xf numFmtId="0" fontId="37" fillId="0" borderId="7" xfId="3" applyFont="1" applyBorder="1" applyAlignment="1">
      <alignment horizontal="center" vertical="top" wrapText="1"/>
    </xf>
    <xf numFmtId="0" fontId="37" fillId="0" borderId="10" xfId="3" applyFont="1" applyBorder="1" applyAlignment="1">
      <alignment horizontal="center" vertical="top" wrapText="1"/>
    </xf>
    <xf numFmtId="0" fontId="37" fillId="0" borderId="11" xfId="3" applyFont="1" applyBorder="1" applyAlignment="1">
      <alignment horizontal="center" vertical="top" wrapText="1"/>
    </xf>
    <xf numFmtId="0" fontId="2" fillId="0" borderId="7" xfId="3" applyFont="1" applyBorder="1" applyAlignment="1">
      <alignment horizontal="left"/>
    </xf>
    <xf numFmtId="0" fontId="2" fillId="0" borderId="10" xfId="3" applyFont="1" applyBorder="1" applyAlignment="1">
      <alignment horizontal="left"/>
    </xf>
    <xf numFmtId="0" fontId="2" fillId="0" borderId="8" xfId="3" applyFont="1" applyBorder="1" applyAlignment="1">
      <alignment horizontal="left"/>
    </xf>
    <xf numFmtId="0" fontId="40" fillId="4" borderId="15" xfId="4" applyFont="1" applyFill="1" applyBorder="1" applyAlignment="1">
      <alignment horizontal="left" vertical="center" wrapText="1"/>
    </xf>
    <xf numFmtId="0" fontId="40" fillId="4" borderId="0" xfId="4" applyFont="1" applyFill="1" applyBorder="1" applyAlignment="1">
      <alignment horizontal="left" vertical="center" wrapText="1"/>
    </xf>
    <xf numFmtId="0" fontId="40" fillId="4" borderId="16" xfId="4" applyFont="1" applyFill="1" applyBorder="1" applyAlignment="1">
      <alignment horizontal="left" vertical="center" wrapText="1"/>
    </xf>
    <xf numFmtId="0" fontId="40" fillId="4" borderId="15" xfId="4" applyFont="1" applyFill="1" applyBorder="1" applyAlignment="1">
      <alignment vertical="center" wrapText="1"/>
    </xf>
    <xf numFmtId="0" fontId="40" fillId="4" borderId="0" xfId="4" applyFont="1" applyFill="1" applyBorder="1" applyAlignment="1">
      <alignment vertical="center" wrapText="1"/>
    </xf>
    <xf numFmtId="0" fontId="40" fillId="4" borderId="16" xfId="4" applyFont="1" applyFill="1" applyBorder="1" applyAlignment="1">
      <alignment vertical="center" wrapText="1"/>
    </xf>
    <xf numFmtId="0" fontId="40" fillId="4" borderId="15" xfId="4" applyFont="1" applyFill="1" applyBorder="1" applyAlignment="1">
      <alignment horizontal="left"/>
    </xf>
    <xf numFmtId="0" fontId="40" fillId="4" borderId="0" xfId="4" applyFont="1" applyFill="1" applyBorder="1" applyAlignment="1">
      <alignment horizontal="left"/>
    </xf>
    <xf numFmtId="0" fontId="40" fillId="4" borderId="16" xfId="4" applyFont="1" applyFill="1" applyBorder="1" applyAlignment="1">
      <alignment horizontal="left"/>
    </xf>
    <xf numFmtId="0" fontId="40" fillId="4" borderId="15" xfId="4" applyFont="1" applyFill="1" applyBorder="1" applyAlignment="1">
      <alignment vertical="center"/>
    </xf>
    <xf numFmtId="0" fontId="40" fillId="4" borderId="0" xfId="4" applyFont="1" applyFill="1" applyBorder="1" applyAlignment="1">
      <alignment vertical="center"/>
    </xf>
    <xf numFmtId="0" fontId="40" fillId="4" borderId="16" xfId="4" applyFont="1" applyFill="1" applyBorder="1" applyAlignment="1">
      <alignment vertical="center"/>
    </xf>
    <xf numFmtId="0" fontId="2" fillId="0" borderId="12" xfId="3" applyFont="1" applyBorder="1" applyAlignment="1">
      <alignment horizontal="left" vertical="center" wrapText="1"/>
    </xf>
    <xf numFmtId="0" fontId="2" fillId="0" borderId="13" xfId="3" applyFont="1" applyBorder="1" applyAlignment="1">
      <alignment horizontal="left" vertical="center" wrapText="1"/>
    </xf>
    <xf numFmtId="0" fontId="2" fillId="0" borderId="14" xfId="3" applyFont="1" applyBorder="1" applyAlignment="1">
      <alignment horizontal="left" vertical="center" wrapText="1"/>
    </xf>
    <xf numFmtId="0" fontId="2" fillId="0" borderId="17" xfId="3" applyFont="1" applyBorder="1" applyAlignment="1">
      <alignment horizontal="left" vertical="center" wrapText="1"/>
    </xf>
    <xf numFmtId="0" fontId="2" fillId="0" borderId="18" xfId="3" applyFont="1" applyBorder="1" applyAlignment="1">
      <alignment horizontal="left" vertical="center" wrapText="1"/>
    </xf>
    <xf numFmtId="0" fontId="2" fillId="0" borderId="19" xfId="3" applyFont="1" applyBorder="1" applyAlignment="1">
      <alignment horizontal="left" vertical="center" wrapText="1"/>
    </xf>
    <xf numFmtId="0" fontId="2" fillId="0" borderId="21" xfId="3" applyFont="1" applyBorder="1" applyAlignment="1">
      <alignment horizontal="left" vertical="center" wrapText="1"/>
    </xf>
    <xf numFmtId="0" fontId="2" fillId="0" borderId="22" xfId="3" applyFont="1" applyBorder="1" applyAlignment="1">
      <alignment horizontal="left" vertical="center"/>
    </xf>
    <xf numFmtId="0" fontId="2" fillId="0" borderId="23" xfId="3" applyFont="1" applyBorder="1" applyAlignment="1">
      <alignment horizontal="left" vertical="center"/>
    </xf>
    <xf numFmtId="0" fontId="2" fillId="0" borderId="24" xfId="3" applyFont="1" applyBorder="1" applyAlignment="1">
      <alignment horizontal="left" vertical="center"/>
    </xf>
    <xf numFmtId="0" fontId="2" fillId="0" borderId="25" xfId="3" applyFont="1" applyBorder="1" applyAlignment="1">
      <alignment horizontal="left" vertical="center"/>
    </xf>
    <xf numFmtId="0" fontId="2" fillId="0" borderId="26" xfId="3" applyFont="1" applyBorder="1" applyAlignment="1">
      <alignment horizontal="left" vertical="center"/>
    </xf>
    <xf numFmtId="0" fontId="10" fillId="3" borderId="0" xfId="3" applyFont="1" applyFill="1" applyAlignment="1">
      <alignment horizontal="left" wrapText="1"/>
    </xf>
    <xf numFmtId="0" fontId="41" fillId="4" borderId="15" xfId="4" applyFont="1" applyFill="1" applyBorder="1" applyAlignment="1">
      <alignment vertical="center"/>
    </xf>
    <xf numFmtId="0" fontId="41" fillId="4" borderId="0" xfId="4" applyFont="1" applyFill="1" applyBorder="1" applyAlignment="1">
      <alignment vertical="center"/>
    </xf>
    <xf numFmtId="0" fontId="41" fillId="4" borderId="16" xfId="4" applyFont="1" applyFill="1" applyBorder="1" applyAlignment="1">
      <alignment vertical="center"/>
    </xf>
    <xf numFmtId="0" fontId="24" fillId="4" borderId="12" xfId="3" applyFont="1" applyFill="1" applyBorder="1" applyAlignment="1">
      <alignment horizontal="left" wrapText="1"/>
    </xf>
    <xf numFmtId="0" fontId="2" fillId="4" borderId="13" xfId="3" applyFont="1" applyFill="1" applyBorder="1" applyAlignment="1">
      <alignment horizontal="left" wrapText="1"/>
    </xf>
    <xf numFmtId="0" fontId="2" fillId="4" borderId="14" xfId="3" applyFont="1" applyFill="1" applyBorder="1" applyAlignment="1">
      <alignment horizontal="left" wrapText="1"/>
    </xf>
    <xf numFmtId="0" fontId="2" fillId="4" borderId="12" xfId="3" applyFont="1" applyFill="1" applyBorder="1" applyAlignment="1">
      <alignment vertical="center" wrapText="1"/>
    </xf>
    <xf numFmtId="0" fontId="2" fillId="4" borderId="13" xfId="3" applyFont="1" applyFill="1" applyBorder="1" applyAlignment="1">
      <alignment vertical="center" wrapText="1"/>
    </xf>
    <xf numFmtId="0" fontId="2" fillId="4" borderId="14" xfId="3" applyFont="1" applyFill="1" applyBorder="1" applyAlignment="1">
      <alignment vertical="center" wrapText="1"/>
    </xf>
    <xf numFmtId="0" fontId="39" fillId="0" borderId="0" xfId="3" applyFont="1" applyAlignment="1">
      <alignment horizontal="left" vertical="center" wrapText="1"/>
    </xf>
    <xf numFmtId="0" fontId="2" fillId="4" borderId="15" xfId="3" applyFont="1" applyFill="1" applyBorder="1" applyAlignment="1">
      <alignment horizontal="left" wrapText="1"/>
    </xf>
    <xf numFmtId="0" fontId="2" fillId="4" borderId="0" xfId="3" applyFont="1" applyFill="1" applyAlignment="1">
      <alignment horizontal="left" wrapText="1"/>
    </xf>
    <xf numFmtId="0" fontId="2" fillId="4" borderId="16" xfId="3" applyFont="1" applyFill="1" applyBorder="1" applyAlignment="1">
      <alignment horizontal="left" wrapText="1"/>
    </xf>
    <xf numFmtId="0" fontId="2" fillId="4" borderId="15" xfId="3" applyFont="1" applyFill="1" applyBorder="1" applyAlignment="1">
      <alignment vertical="center" wrapText="1"/>
    </xf>
    <xf numFmtId="0" fontId="2" fillId="4" borderId="0" xfId="3" applyFont="1" applyFill="1" applyAlignment="1">
      <alignment vertical="center" wrapText="1"/>
    </xf>
    <xf numFmtId="0" fontId="2" fillId="4" borderId="16" xfId="3" applyFont="1" applyFill="1" applyBorder="1" applyAlignment="1">
      <alignment vertical="center" wrapText="1"/>
    </xf>
    <xf numFmtId="0" fontId="2" fillId="4" borderId="15" xfId="3" applyFont="1" applyFill="1" applyBorder="1" applyAlignment="1">
      <alignment horizontal="left"/>
    </xf>
    <xf numFmtId="0" fontId="2" fillId="4" borderId="0" xfId="3" applyFont="1" applyFill="1" applyAlignment="1">
      <alignment horizontal="left"/>
    </xf>
    <xf numFmtId="0" fontId="2" fillId="4" borderId="16" xfId="3" applyFont="1" applyFill="1" applyBorder="1" applyAlignment="1">
      <alignment horizontal="left"/>
    </xf>
    <xf numFmtId="0" fontId="40" fillId="4" borderId="15" xfId="4" applyFont="1" applyFill="1" applyBorder="1" applyAlignment="1">
      <alignment wrapText="1"/>
    </xf>
    <xf numFmtId="0" fontId="40" fillId="4" borderId="0" xfId="4" applyFont="1" applyFill="1" applyBorder="1" applyAlignment="1">
      <alignment wrapText="1"/>
    </xf>
    <xf numFmtId="0" fontId="40" fillId="4" borderId="16" xfId="4" applyFont="1" applyFill="1" applyBorder="1" applyAlignment="1">
      <alignment wrapText="1"/>
    </xf>
    <xf numFmtId="0" fontId="41" fillId="4" borderId="15" xfId="4" applyFont="1" applyFill="1" applyBorder="1" applyAlignment="1">
      <alignment vertical="center" wrapText="1"/>
    </xf>
    <xf numFmtId="0" fontId="41" fillId="4" borderId="0" xfId="4" applyFont="1" applyFill="1" applyBorder="1" applyAlignment="1">
      <alignment vertical="center" wrapText="1"/>
    </xf>
    <xf numFmtId="0" fontId="41" fillId="4" borderId="16" xfId="4" applyFont="1" applyFill="1" applyBorder="1" applyAlignment="1">
      <alignment vertical="center" wrapText="1"/>
    </xf>
    <xf numFmtId="0" fontId="40" fillId="4" borderId="17" xfId="4" applyFont="1" applyFill="1" applyBorder="1" applyAlignment="1">
      <alignment vertical="center"/>
    </xf>
    <xf numFmtId="0" fontId="40" fillId="4" borderId="18" xfId="4" applyFont="1" applyFill="1" applyBorder="1" applyAlignment="1">
      <alignment vertical="center"/>
    </xf>
    <xf numFmtId="0" fontId="40" fillId="4" borderId="19" xfId="4" applyFont="1" applyFill="1" applyBorder="1" applyAlignment="1">
      <alignment vertical="center"/>
    </xf>
    <xf numFmtId="0" fontId="40" fillId="0" borderId="10" xfId="4" applyFont="1" applyFill="1" applyBorder="1" applyAlignment="1">
      <alignment horizontal="center" vertical="center"/>
    </xf>
    <xf numFmtId="0" fontId="35" fillId="0" borderId="52" xfId="1" applyFont="1" applyBorder="1" applyAlignment="1">
      <alignment horizontal="center" vertical="center" wrapText="1"/>
    </xf>
    <xf numFmtId="0" fontId="50" fillId="0" borderId="2" xfId="1" applyFont="1" applyBorder="1" applyAlignment="1">
      <alignment horizontal="center" vertical="center" wrapText="1"/>
    </xf>
    <xf numFmtId="0" fontId="50" fillId="0" borderId="4" xfId="1" applyFont="1" applyBorder="1" applyAlignment="1">
      <alignment horizontal="center" vertical="center" wrapText="1"/>
    </xf>
    <xf numFmtId="0" fontId="50" fillId="0" borderId="3" xfId="1" applyFont="1" applyBorder="1" applyAlignment="1">
      <alignment horizontal="center" vertical="center" wrapText="1"/>
    </xf>
    <xf numFmtId="0" fontId="50" fillId="11" borderId="2" xfId="1" applyFont="1" applyFill="1" applyBorder="1" applyAlignment="1">
      <alignment horizontal="center" vertical="center" wrapText="1"/>
    </xf>
    <xf numFmtId="0" fontId="50" fillId="11" borderId="4" xfId="1" applyFont="1" applyFill="1" applyBorder="1" applyAlignment="1">
      <alignment horizontal="center" vertical="center" wrapText="1"/>
    </xf>
    <xf numFmtId="0" fontId="50" fillId="11" borderId="3" xfId="1" applyFont="1" applyFill="1" applyBorder="1" applyAlignment="1">
      <alignment horizontal="center" vertical="center" wrapText="1"/>
    </xf>
    <xf numFmtId="0" fontId="50" fillId="0" borderId="0" xfId="0" applyFont="1" applyAlignment="1">
      <alignment horizontal="left" vertical="center" wrapText="1"/>
    </xf>
    <xf numFmtId="0" fontId="2" fillId="0" borderId="0" xfId="1" applyAlignment="1">
      <alignment horizontal="center" vertical="center" wrapText="1"/>
    </xf>
    <xf numFmtId="0" fontId="4" fillId="0" borderId="0" xfId="1" applyFont="1" applyAlignment="1">
      <alignment horizontal="left" vertical="center" wrapText="1"/>
    </xf>
    <xf numFmtId="0" fontId="5" fillId="0" borderId="0" xfId="1" applyFont="1" applyAlignment="1">
      <alignment horizontal="center" vertical="center" wrapText="1"/>
    </xf>
    <xf numFmtId="1" fontId="5" fillId="0" borderId="0" xfId="1" applyNumberFormat="1" applyFont="1" applyAlignment="1">
      <alignment horizontal="center" vertical="center" wrapText="1"/>
    </xf>
    <xf numFmtId="0" fontId="0" fillId="0" borderId="0" xfId="0" applyAlignment="1">
      <alignment horizontal="center" vertical="center" wrapText="1"/>
    </xf>
    <xf numFmtId="0" fontId="6" fillId="0" borderId="0" xfId="1" applyFont="1" applyAlignment="1">
      <alignment horizontal="center" vertical="center" wrapText="1"/>
    </xf>
    <xf numFmtId="0" fontId="6" fillId="0" borderId="27" xfId="1" applyFont="1" applyBorder="1" applyAlignment="1">
      <alignment horizontal="center" vertical="center" wrapText="1"/>
    </xf>
    <xf numFmtId="0" fontId="6" fillId="0" borderId="28" xfId="1" applyFont="1" applyBorder="1" applyAlignment="1">
      <alignment horizontal="center" vertical="center" wrapText="1"/>
    </xf>
    <xf numFmtId="0" fontId="10" fillId="0" borderId="0" xfId="2" applyFont="1" applyAlignment="1">
      <alignment horizontal="left" wrapText="1"/>
    </xf>
    <xf numFmtId="49" fontId="44" fillId="0" borderId="4" xfId="6" applyNumberFormat="1" applyFont="1" applyBorder="1" applyAlignment="1">
      <alignment horizontal="right" vertical="center" wrapText="1"/>
    </xf>
    <xf numFmtId="49" fontId="44" fillId="0" borderId="3" xfId="6" applyNumberFormat="1" applyFont="1" applyBorder="1" applyAlignment="1">
      <alignment horizontal="right" vertical="center" wrapText="1"/>
    </xf>
    <xf numFmtId="0" fontId="56" fillId="0" borderId="0" xfId="6" applyFont="1" applyAlignment="1">
      <alignment horizontal="left" vertical="top" wrapText="1"/>
    </xf>
    <xf numFmtId="49" fontId="56" fillId="0" borderId="0" xfId="6" applyNumberFormat="1" applyFont="1" applyAlignment="1">
      <alignment vertical="top"/>
    </xf>
    <xf numFmtId="49" fontId="57" fillId="0" borderId="29" xfId="6" applyNumberFormat="1" applyFont="1" applyBorder="1" applyAlignment="1">
      <alignment horizontal="left"/>
    </xf>
    <xf numFmtId="0" fontId="56" fillId="0" borderId="5" xfId="6" applyFont="1" applyBorder="1" applyAlignment="1">
      <alignment horizontal="left"/>
    </xf>
    <xf numFmtId="0" fontId="56" fillId="0" borderId="40" xfId="6" applyFont="1" applyBorder="1" applyAlignment="1">
      <alignment horizontal="left" vertical="center" wrapText="1"/>
    </xf>
    <xf numFmtId="0" fontId="56" fillId="0" borderId="39" xfId="6" applyFont="1" applyBorder="1" applyAlignment="1">
      <alignment horizontal="left" vertical="center" wrapText="1"/>
    </xf>
    <xf numFmtId="0" fontId="56" fillId="0" borderId="45" xfId="6" applyFont="1" applyBorder="1" applyAlignment="1">
      <alignment horizontal="left" vertical="center" wrapText="1"/>
    </xf>
    <xf numFmtId="0" fontId="56" fillId="0" borderId="46" xfId="6" applyFont="1" applyBorder="1" applyAlignment="1">
      <alignment horizontal="left" vertical="center" wrapText="1"/>
    </xf>
    <xf numFmtId="0" fontId="57" fillId="0" borderId="4" xfId="6" applyFont="1" applyBorder="1" applyAlignment="1">
      <alignment horizontal="left" vertical="center" wrapText="1"/>
    </xf>
    <xf numFmtId="0" fontId="57" fillId="0" borderId="3" xfId="6" applyFont="1" applyBorder="1" applyAlignment="1">
      <alignment horizontal="left" vertical="center" wrapText="1"/>
    </xf>
    <xf numFmtId="49" fontId="57" fillId="0" borderId="4" xfId="6" applyNumberFormat="1" applyFont="1" applyBorder="1" applyAlignment="1">
      <alignment horizontal="left" vertical="center" wrapText="1"/>
    </xf>
    <xf numFmtId="49" fontId="57" fillId="0" borderId="3" xfId="6" applyNumberFormat="1" applyFont="1" applyBorder="1" applyAlignment="1">
      <alignment horizontal="left" vertical="center" wrapText="1"/>
    </xf>
    <xf numFmtId="49" fontId="56" fillId="0" borderId="40" xfId="6" quotePrefix="1" applyNumberFormat="1" applyFont="1" applyBorder="1" applyAlignment="1">
      <alignment horizontal="left" vertical="center" wrapText="1"/>
    </xf>
    <xf numFmtId="49" fontId="56" fillId="0" borderId="39" xfId="6" quotePrefix="1" applyNumberFormat="1" applyFont="1" applyBorder="1" applyAlignment="1">
      <alignment horizontal="left" vertical="center" wrapText="1"/>
    </xf>
    <xf numFmtId="49" fontId="56" fillId="0" borderId="45" xfId="6" applyNumberFormat="1" applyFont="1" applyBorder="1" applyAlignment="1">
      <alignment horizontal="left" vertical="center" wrapText="1"/>
    </xf>
    <xf numFmtId="49" fontId="56" fillId="0" borderId="46" xfId="6" applyNumberFormat="1" applyFont="1" applyBorder="1" applyAlignment="1">
      <alignment horizontal="left" vertical="center" wrapText="1"/>
    </xf>
    <xf numFmtId="49" fontId="57" fillId="0" borderId="34" xfId="6" applyNumberFormat="1" applyFont="1" applyBorder="1" applyAlignment="1">
      <alignment horizontal="left" vertical="center" wrapText="1"/>
    </xf>
    <xf numFmtId="49" fontId="57" fillId="0" borderId="33" xfId="6" applyNumberFormat="1" applyFont="1" applyBorder="1" applyAlignment="1">
      <alignment horizontal="left" vertical="center" wrapText="1"/>
    </xf>
    <xf numFmtId="0" fontId="56" fillId="3" borderId="40" xfId="6" applyFont="1" applyFill="1" applyBorder="1" applyAlignment="1">
      <alignment horizontal="left" vertical="center" wrapText="1"/>
    </xf>
    <xf numFmtId="0" fontId="56" fillId="3" borderId="39" xfId="6" applyFont="1" applyFill="1" applyBorder="1" applyAlignment="1">
      <alignment horizontal="left" vertical="center" wrapText="1"/>
    </xf>
    <xf numFmtId="49" fontId="56" fillId="0" borderId="40" xfId="6" applyNumberFormat="1" applyFont="1" applyBorder="1" applyAlignment="1">
      <alignment horizontal="left" vertical="center" wrapText="1"/>
    </xf>
    <xf numFmtId="49" fontId="56" fillId="0" borderId="39" xfId="6" applyNumberFormat="1" applyFont="1" applyBorder="1" applyAlignment="1">
      <alignment horizontal="left" vertical="center" wrapText="1"/>
    </xf>
    <xf numFmtId="49" fontId="51" fillId="0" borderId="40" xfId="6" applyNumberFormat="1" applyBorder="1" applyAlignment="1">
      <alignment horizontal="left" vertical="center" wrapText="1"/>
    </xf>
    <xf numFmtId="49" fontId="51" fillId="0" borderId="39" xfId="6" applyNumberFormat="1" applyBorder="1" applyAlignment="1">
      <alignment horizontal="left" vertical="center" wrapText="1"/>
    </xf>
    <xf numFmtId="0" fontId="35" fillId="7" borderId="2" xfId="6" applyFont="1" applyFill="1" applyBorder="1" applyAlignment="1">
      <alignment horizontal="left" vertical="center" wrapText="1"/>
    </xf>
    <xf numFmtId="0" fontId="35" fillId="7" borderId="4" xfId="6" applyFont="1" applyFill="1" applyBorder="1" applyAlignment="1">
      <alignment horizontal="left" vertical="center" wrapText="1"/>
    </xf>
    <xf numFmtId="0" fontId="57" fillId="0" borderId="34" xfId="6" applyFont="1" applyBorder="1" applyAlignment="1">
      <alignment horizontal="left" vertical="center" wrapText="1"/>
    </xf>
    <xf numFmtId="0" fontId="57" fillId="0" borderId="33" xfId="6" applyFont="1" applyBorder="1" applyAlignment="1">
      <alignment horizontal="left" vertical="center" wrapText="1"/>
    </xf>
    <xf numFmtId="1" fontId="56" fillId="0" borderId="40" xfId="6" applyNumberFormat="1" applyFont="1" applyBorder="1" applyAlignment="1">
      <alignment horizontal="left" vertical="center" wrapText="1"/>
    </xf>
    <xf numFmtId="1" fontId="56" fillId="0" borderId="39" xfId="6" applyNumberFormat="1" applyFont="1" applyBorder="1" applyAlignment="1">
      <alignment horizontal="left" vertical="center" wrapText="1"/>
    </xf>
    <xf numFmtId="1" fontId="56" fillId="0" borderId="45" xfId="6" applyNumberFormat="1" applyFont="1" applyBorder="1" applyAlignment="1">
      <alignment horizontal="left" vertical="center" wrapText="1"/>
    </xf>
    <xf numFmtId="1" fontId="56" fillId="0" borderId="46" xfId="6" applyNumberFormat="1" applyFont="1" applyBorder="1" applyAlignment="1">
      <alignment horizontal="left" vertical="center" wrapText="1"/>
    </xf>
    <xf numFmtId="1" fontId="57" fillId="0" borderId="2" xfId="6" applyNumberFormat="1" applyFont="1" applyBorder="1" applyAlignment="1">
      <alignment horizontal="left" vertical="center" wrapText="1"/>
    </xf>
    <xf numFmtId="1" fontId="57" fillId="0" borderId="3" xfId="6" applyNumberFormat="1" applyFont="1" applyBorder="1" applyAlignment="1">
      <alignment horizontal="left" vertical="center" wrapText="1"/>
    </xf>
    <xf numFmtId="0" fontId="56" fillId="3" borderId="45" xfId="6" applyFont="1" applyFill="1" applyBorder="1" applyAlignment="1">
      <alignment horizontal="left" vertical="center" wrapText="1"/>
    </xf>
    <xf numFmtId="0" fontId="56" fillId="3" borderId="46" xfId="6" applyFont="1" applyFill="1" applyBorder="1" applyAlignment="1">
      <alignment horizontal="left" vertical="center" wrapText="1"/>
    </xf>
    <xf numFmtId="49" fontId="51" fillId="0" borderId="0" xfId="6" quotePrefix="1" applyNumberFormat="1" applyAlignment="1">
      <alignment horizontal="center" vertical="center" wrapText="1"/>
    </xf>
    <xf numFmtId="49" fontId="51" fillId="0" borderId="52" xfId="6" quotePrefix="1" applyNumberFormat="1" applyBorder="1" applyAlignment="1">
      <alignment horizontal="center" vertical="center" wrapText="1"/>
    </xf>
    <xf numFmtId="49" fontId="56" fillId="0" borderId="0" xfId="6" applyNumberFormat="1" applyFont="1" applyAlignment="1">
      <alignment horizontal="center" vertical="center" wrapText="1"/>
    </xf>
    <xf numFmtId="49" fontId="51" fillId="0" borderId="52" xfId="6" applyNumberFormat="1" applyBorder="1" applyAlignment="1">
      <alignment horizontal="center" vertical="center" wrapText="1"/>
    </xf>
    <xf numFmtId="0" fontId="51" fillId="0" borderId="29" xfId="6" applyBorder="1" applyAlignment="1">
      <alignment horizontal="center" vertical="center" wrapText="1"/>
    </xf>
    <xf numFmtId="0" fontId="51" fillId="0" borderId="28" xfId="6" applyBorder="1" applyAlignment="1">
      <alignment horizontal="center" vertical="center" wrapText="1"/>
    </xf>
    <xf numFmtId="0" fontId="59" fillId="0" borderId="0" xfId="7" applyFont="1" applyBorder="1" applyAlignment="1" applyProtection="1">
      <alignment horizontal="left" vertical="top" wrapText="1"/>
    </xf>
    <xf numFmtId="49" fontId="57" fillId="6" borderId="30" xfId="6" applyNumberFormat="1" applyFont="1" applyFill="1" applyBorder="1" applyAlignment="1" applyProtection="1">
      <alignment horizontal="center" vertical="center" wrapText="1"/>
      <protection locked="0"/>
    </xf>
    <xf numFmtId="49" fontId="57" fillId="6" borderId="31" xfId="6" applyNumberFormat="1" applyFont="1" applyFill="1" applyBorder="1" applyAlignment="1" applyProtection="1">
      <alignment horizontal="center" vertical="center" wrapText="1"/>
      <protection locked="0"/>
    </xf>
    <xf numFmtId="49" fontId="57" fillId="6" borderId="5" xfId="6" applyNumberFormat="1" applyFont="1" applyFill="1" applyBorder="1" applyAlignment="1" applyProtection="1">
      <alignment horizontal="center" vertical="center" wrapText="1"/>
      <protection locked="0"/>
    </xf>
    <xf numFmtId="49" fontId="52" fillId="0" borderId="29" xfId="6" applyNumberFormat="1" applyFont="1" applyBorder="1" applyAlignment="1">
      <alignment horizontal="left" vertical="center" wrapText="1"/>
    </xf>
    <xf numFmtId="49" fontId="54" fillId="0" borderId="29" xfId="6" applyNumberFormat="1" applyFont="1" applyBorder="1" applyAlignment="1">
      <alignment horizontal="left" vertical="center" wrapText="1"/>
    </xf>
    <xf numFmtId="0" fontId="54" fillId="0" borderId="29" xfId="6" applyFont="1" applyBorder="1" applyAlignment="1">
      <alignment horizontal="left" vertical="center"/>
    </xf>
    <xf numFmtId="0" fontId="56" fillId="0" borderId="5" xfId="6" applyFont="1" applyBorder="1" applyAlignment="1">
      <alignment horizontal="left" vertical="top" wrapText="1"/>
    </xf>
    <xf numFmtId="49" fontId="57" fillId="5" borderId="5" xfId="6" applyNumberFormat="1" applyFont="1" applyFill="1" applyBorder="1" applyAlignment="1" applyProtection="1">
      <alignment horizontal="left" vertical="top"/>
      <protection locked="0"/>
    </xf>
    <xf numFmtId="0" fontId="56" fillId="0" borderId="5" xfId="6" applyFont="1" applyBorder="1" applyAlignment="1">
      <alignment horizontal="left" vertical="top"/>
    </xf>
    <xf numFmtId="49" fontId="57" fillId="6" borderId="5" xfId="6" applyNumberFormat="1" applyFont="1" applyFill="1" applyBorder="1" applyAlignment="1" applyProtection="1">
      <alignment horizontal="left" vertical="top" wrapText="1"/>
      <protection locked="0"/>
    </xf>
    <xf numFmtId="49" fontId="57" fillId="6" borderId="0" xfId="6" applyNumberFormat="1" applyFont="1" applyFill="1" applyAlignment="1" applyProtection="1">
      <alignment horizontal="left" vertical="top"/>
      <protection locked="0"/>
    </xf>
    <xf numFmtId="49" fontId="57" fillId="5" borderId="0" xfId="6" applyNumberFormat="1" applyFont="1" applyFill="1" applyAlignment="1" applyProtection="1">
      <alignment horizontal="left" vertical="top" wrapText="1"/>
      <protection locked="0"/>
    </xf>
    <xf numFmtId="49" fontId="57" fillId="5" borderId="29" xfId="6" applyNumberFormat="1" applyFont="1" applyFill="1" applyBorder="1" applyAlignment="1" applyProtection="1">
      <alignment horizontal="left" vertical="top" wrapText="1"/>
      <protection locked="0"/>
    </xf>
    <xf numFmtId="49" fontId="57" fillId="5" borderId="0" xfId="6" applyNumberFormat="1" applyFont="1" applyFill="1" applyAlignment="1" applyProtection="1">
      <alignment horizontal="left" vertical="top"/>
      <protection locked="0"/>
    </xf>
    <xf numFmtId="49" fontId="56" fillId="0" borderId="29" xfId="6" applyNumberFormat="1" applyFont="1" applyBorder="1" applyAlignment="1">
      <alignment horizontal="left" vertical="top" wrapText="1"/>
    </xf>
    <xf numFmtId="49" fontId="57" fillId="6" borderId="29" xfId="6" applyNumberFormat="1" applyFont="1" applyFill="1" applyBorder="1" applyAlignment="1" applyProtection="1">
      <alignment horizontal="left" vertical="top"/>
      <protection locked="0"/>
    </xf>
    <xf numFmtId="0" fontId="56" fillId="0" borderId="29" xfId="6" applyFont="1" applyBorder="1" applyAlignment="1">
      <alignment horizontal="right" vertical="center"/>
    </xf>
    <xf numFmtId="0" fontId="51" fillId="0" borderId="29" xfId="6" applyBorder="1" applyAlignment="1">
      <alignment horizontal="right" vertical="center"/>
    </xf>
    <xf numFmtId="0" fontId="47" fillId="0" borderId="0" xfId="5" applyFont="1" applyAlignment="1">
      <alignment horizontal="left" wrapText="1"/>
    </xf>
    <xf numFmtId="0" fontId="63" fillId="0" borderId="0" xfId="1" applyFont="1" applyAlignment="1">
      <alignment wrapText="1"/>
    </xf>
    <xf numFmtId="0" fontId="64" fillId="0" borderId="0" xfId="0" applyFont="1" applyAlignment="1">
      <alignment wrapText="1"/>
    </xf>
    <xf numFmtId="0" fontId="1" fillId="0" borderId="10" xfId="3" applyBorder="1" applyAlignment="1"/>
    <xf numFmtId="0" fontId="1" fillId="0" borderId="11" xfId="3" applyBorder="1" applyAlignment="1"/>
    <xf numFmtId="0" fontId="0" fillId="0" borderId="0" xfId="0" applyAlignment="1"/>
  </cellXfs>
  <cellStyles count="10">
    <cellStyle name="Explanatory Text 2" xfId="7" xr:uid="{475939F4-F581-4420-9373-E76F12E7933A}"/>
    <cellStyle name="Explanatory Text 3" xfId="9" xr:uid="{0D8611E4-796E-4928-B092-0793A071B599}"/>
    <cellStyle name="Hyperlink 2" xfId="4" xr:uid="{EED40B8C-A450-4961-BB95-010D577B9A66}"/>
    <cellStyle name="Normal" xfId="0" builtinId="0"/>
    <cellStyle name="Normal 2" xfId="3" xr:uid="{554B84F5-9763-44CC-9CD9-CFD54C607C2C}"/>
    <cellStyle name="Normal 3" xfId="6" xr:uid="{4CD0A9DC-3F94-49C6-A5C2-D362810FD266}"/>
    <cellStyle name="Percent 2" xfId="8" xr:uid="{417A4E40-3000-4725-A41C-317360D4D6E8}"/>
    <cellStyle name="Standard 2" xfId="2" xr:uid="{36F9358B-EB0D-46BF-9EC4-535F849F5332}"/>
    <cellStyle name="Standard 3" xfId="5" xr:uid="{A6306370-C6D4-4377-895B-E12739E19965}"/>
    <cellStyle name="Звичайний 2" xfId="1" xr:uid="{4421E9D7-D7AE-4AF7-8E79-CADB02F2E6C6}"/>
  </cellStyles>
  <dxfs count="13">
    <dxf>
      <fill>
        <patternFill>
          <bgColor rgb="FFFF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2" name="Grafik 2">
          <a:extLst>
            <a:ext uri="{FF2B5EF4-FFF2-40B4-BE49-F238E27FC236}">
              <a16:creationId xmlns:a16="http://schemas.microsoft.com/office/drawing/2014/main" id="{D3015B92-5E8F-4F36-B592-05782C94DE8A}"/>
            </a:ext>
          </a:extLst>
        </xdr:cNvPr>
        <xdr:cNvPicPr>
          <a:picLocks noChangeAspect="1"/>
        </xdr:cNvPicPr>
      </xdr:nvPicPr>
      <xdr:blipFill>
        <a:blip xmlns:r="http://schemas.openxmlformats.org/officeDocument/2006/relationships" r:embed="rId1"/>
        <a:stretch>
          <a:fillRect/>
        </a:stretch>
      </xdr:blipFill>
      <xdr:spPr>
        <a:xfrm>
          <a:off x="5879193" y="459925"/>
          <a:ext cx="803124" cy="864984"/>
        </a:xfrm>
        <a:prstGeom prst="rect">
          <a:avLst/>
        </a:prstGeom>
      </xdr:spPr>
    </xdr:pic>
    <xdr:clientData/>
  </xdr:twoCellAnchor>
  <xdr:oneCellAnchor>
    <xdr:from>
      <xdr:col>13</xdr:col>
      <xdr:colOff>81643</xdr:colOff>
      <xdr:row>3</xdr:row>
      <xdr:rowOff>9075</xdr:rowOff>
    </xdr:from>
    <xdr:ext cx="803124" cy="864050"/>
    <xdr:pic>
      <xdr:nvPicPr>
        <xdr:cNvPr id="3" name="Grafik 2">
          <a:extLst>
            <a:ext uri="{FF2B5EF4-FFF2-40B4-BE49-F238E27FC236}">
              <a16:creationId xmlns:a16="http://schemas.microsoft.com/office/drawing/2014/main" id="{49E1F036-213D-4EF5-A51D-74058D4124BC}"/>
            </a:ext>
          </a:extLst>
        </xdr:cNvPr>
        <xdr:cNvPicPr>
          <a:picLocks noChangeAspect="1"/>
        </xdr:cNvPicPr>
      </xdr:nvPicPr>
      <xdr:blipFill>
        <a:blip xmlns:r="http://schemas.openxmlformats.org/officeDocument/2006/relationships" r:embed="rId1"/>
        <a:stretch>
          <a:fillRect/>
        </a:stretch>
      </xdr:blipFill>
      <xdr:spPr>
        <a:xfrm>
          <a:off x="13295993" y="459925"/>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903175</xdr:rowOff>
    </xdr:to>
    <xdr:pic>
      <xdr:nvPicPr>
        <xdr:cNvPr id="2" name="Grafik 2">
          <a:extLst>
            <a:ext uri="{FF2B5EF4-FFF2-40B4-BE49-F238E27FC236}">
              <a16:creationId xmlns:a16="http://schemas.microsoft.com/office/drawing/2014/main" id="{9DC9A2E0-F6FE-477A-8B23-22D1585746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9731" y="0"/>
          <a:ext cx="2160219" cy="9031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gizonline.sharepoint.com/sites/U-LEADProcurementTeam/Freigegebene%20Dokumente/General/Workfolder/Ongoing/Nimchynova/83502140_Expert%20services%20on%20psycological%20resilience/31-1_Eligibility%20assessment%20grid.xlsx" TargetMode="External"/><Relationship Id="rId1" Type="http://schemas.openxmlformats.org/officeDocument/2006/relationships/externalLinkPath" Target="31-1_Eligibility%20assessment%20gri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file:///C:\Users\nimchy_vit\OneDrive%20-%20Deutsche%20Gesellschaft%20f&#252;r%20Internationale%20Zusammenarbeit%20(GIZ)%20GmbH\Documents\General\Workfolder\19.2186.5-002.20_Phase%202\Ongoing\Nimchynova\Expert\Placement%20procedure_cost%20calculation_expert.xlsx?596532E6" TargetMode="External"/><Relationship Id="rId1" Type="http://schemas.openxmlformats.org/officeDocument/2006/relationships/externalLinkPath" Target="file:///\\596532E6\Placement%20procedure_cost%20calculation_expert.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gizonline.sharepoint.com/sites/U-LEADProcurementTeam/Freigegebene%20Dokumente/General/Workfolder/Ongoing/Nimchynova/83502140_Expert%20services%20on%20psycological%20resilience/83502150_Assessment%20grid.xlsx" TargetMode="External"/><Relationship Id="rId1" Type="http://schemas.openxmlformats.org/officeDocument/2006/relationships/externalLinkPath" Target="83502150_Assessment%20gr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anking"/>
      <sheetName val="Information"/>
      <sheetName val="CandidateTenderer 1-5"/>
      <sheetName val="CandidateTenderer 6-10"/>
      <sheetName val="CandidateTenderer 11-15"/>
      <sheetName val="CandidateTenderer 16-20"/>
      <sheetName val="CandidateTenderer 21-25"/>
      <sheetName val="CandidateTenderer 26-30"/>
      <sheetName val="CandidateTenderer 31-35"/>
      <sheetName val="CandidateTenderer 36-40"/>
      <sheetName val="CandidateTenderer 41-45"/>
      <sheetName val="CandidateTenderer 46-50"/>
      <sheetName val="CandidateTenderer 51-55"/>
      <sheetName val="CandidateTenderer 56-60"/>
      <sheetName val="CandidateTenderer 61-65"/>
      <sheetName val="CandidateTenderer 66-70"/>
      <sheetName val="CandidateTenderer 71-75"/>
      <sheetName val="CandidateTenderer 76-80"/>
      <sheetName val="CandidateTenderer 81-85"/>
      <sheetName val="CandidateTenderer 86-90"/>
      <sheetName val="CandidateTenderer 91-95"/>
      <sheetName val="CandidateTenderer 96-100"/>
      <sheetName val="Overview geographical regions"/>
      <sheetName val="Auswahllisten"/>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cement procedure (PP)"/>
      <sheetName val="Cost calculation (CC)"/>
      <sheetName val="PP_Example"/>
      <sheetName val="legend"/>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_mlg_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_mlg_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7A624-04A7-40E2-AD37-7299FE2B27C1}">
  <dimension ref="A1:P64"/>
  <sheetViews>
    <sheetView tabSelected="1" zoomScale="80" zoomScaleNormal="80" zoomScalePageLayoutView="70" workbookViewId="0">
      <selection activeCell="P6" sqref="P6"/>
    </sheetView>
  </sheetViews>
  <sheetFormatPr defaultColWidth="11.42578125" defaultRowHeight="12.6"/>
  <cols>
    <col min="1" max="1" width="6.42578125" style="31" customWidth="1"/>
    <col min="2" max="2" width="18.42578125" style="31" customWidth="1"/>
    <col min="3" max="3" width="11.5703125" style="31" customWidth="1"/>
    <col min="4" max="4" width="12.5703125" style="31" customWidth="1"/>
    <col min="5" max="5" width="17.28515625" style="31" customWidth="1"/>
    <col min="6" max="6" width="24.5703125" style="31" customWidth="1"/>
    <col min="7" max="7" width="20.140625" style="31" customWidth="1"/>
    <col min="8" max="8" width="6.42578125" style="31" customWidth="1"/>
    <col min="9" max="9" width="18.42578125" style="31" customWidth="1"/>
    <col min="10" max="10" width="10.5703125" style="31" customWidth="1"/>
    <col min="11" max="11" width="10.42578125" style="31" customWidth="1"/>
    <col min="12" max="12" width="12" style="31" customWidth="1"/>
    <col min="13" max="13" width="25.42578125" style="31" customWidth="1"/>
    <col min="14" max="14" width="16" style="31" customWidth="1"/>
    <col min="15" max="16384" width="11.42578125" style="31"/>
  </cols>
  <sheetData>
    <row r="1" spans="1:15" ht="18">
      <c r="A1" s="171" t="s">
        <v>0</v>
      </c>
      <c r="B1" s="171"/>
      <c r="C1" s="171"/>
      <c r="D1" s="171"/>
      <c r="E1" s="171"/>
      <c r="F1" s="171"/>
      <c r="G1" s="171"/>
      <c r="H1" s="171" t="s">
        <v>1</v>
      </c>
      <c r="I1" s="171"/>
      <c r="J1" s="171"/>
      <c r="K1" s="171"/>
      <c r="L1" s="171"/>
      <c r="M1" s="171"/>
      <c r="N1" s="171"/>
    </row>
    <row r="2" spans="1:15">
      <c r="A2" s="32" t="s">
        <v>2</v>
      </c>
      <c r="B2" s="33"/>
      <c r="C2" s="33"/>
      <c r="D2" s="33"/>
      <c r="E2" s="33"/>
      <c r="F2" s="33"/>
      <c r="G2" s="33"/>
      <c r="H2" s="33" t="s">
        <v>3</v>
      </c>
      <c r="I2" s="33"/>
      <c r="J2" s="33"/>
      <c r="K2" s="33"/>
      <c r="L2" s="33"/>
      <c r="M2" s="33"/>
      <c r="N2" s="33"/>
    </row>
    <row r="3" spans="1:15" ht="5.25" customHeight="1">
      <c r="A3" s="32"/>
      <c r="B3" s="33"/>
      <c r="C3" s="33"/>
      <c r="D3" s="33"/>
      <c r="E3" s="33"/>
      <c r="F3" s="33"/>
      <c r="G3" s="33"/>
      <c r="H3" s="33"/>
      <c r="I3" s="33"/>
      <c r="J3" s="33"/>
      <c r="K3" s="33"/>
      <c r="L3" s="33"/>
      <c r="M3" s="33"/>
      <c r="N3" s="33"/>
    </row>
    <row r="4" spans="1:15" ht="77.25" customHeight="1" thickBot="1">
      <c r="A4" s="172" t="s">
        <v>4</v>
      </c>
      <c r="B4" s="173"/>
      <c r="C4" s="173"/>
      <c r="D4" s="173"/>
      <c r="E4" s="173"/>
      <c r="F4" s="173"/>
      <c r="G4" s="33"/>
      <c r="H4" s="172" t="s">
        <v>5</v>
      </c>
      <c r="I4" s="173"/>
      <c r="J4" s="173"/>
      <c r="K4" s="173"/>
      <c r="L4" s="173"/>
      <c r="M4" s="173"/>
      <c r="N4" s="33"/>
    </row>
    <row r="5" spans="1:15" ht="15" thickBot="1">
      <c r="A5" s="174" t="s">
        <v>6</v>
      </c>
      <c r="B5" s="175"/>
      <c r="C5" s="176" t="s">
        <v>7</v>
      </c>
      <c r="D5" s="358"/>
      <c r="E5" s="358"/>
      <c r="F5" s="358"/>
      <c r="G5" s="359"/>
      <c r="H5" s="177" t="s">
        <v>8</v>
      </c>
      <c r="I5" s="178"/>
      <c r="J5" s="176" t="str">
        <f>C5</f>
        <v>2023.2122.2–V001</v>
      </c>
      <c r="K5" s="358"/>
      <c r="L5" s="358"/>
      <c r="M5" s="358"/>
      <c r="N5" s="359"/>
    </row>
    <row r="6" spans="1:15" ht="49.5" customHeight="1" thickBot="1">
      <c r="A6" s="179" t="s">
        <v>9</v>
      </c>
      <c r="B6" s="180"/>
      <c r="C6" s="181" t="s">
        <v>10</v>
      </c>
      <c r="D6" s="182"/>
      <c r="E6" s="182"/>
      <c r="F6" s="182"/>
      <c r="G6" s="183"/>
      <c r="H6" s="179" t="s">
        <v>11</v>
      </c>
      <c r="I6" s="180"/>
      <c r="J6" s="181" t="s">
        <v>12</v>
      </c>
      <c r="K6" s="182"/>
      <c r="L6" s="182"/>
      <c r="M6" s="182"/>
      <c r="N6" s="183"/>
    </row>
    <row r="7" spans="1:15" ht="12.95" thickBot="1">
      <c r="A7" s="184" t="s">
        <v>13</v>
      </c>
      <c r="B7" s="185"/>
      <c r="C7" s="185"/>
      <c r="D7" s="185"/>
      <c r="E7" s="185"/>
      <c r="F7" s="185"/>
      <c r="G7" s="186"/>
      <c r="H7" s="184" t="s">
        <v>14</v>
      </c>
      <c r="I7" s="185"/>
      <c r="J7" s="185"/>
      <c r="K7" s="185"/>
      <c r="L7" s="185"/>
      <c r="M7" s="185"/>
      <c r="N7" s="186"/>
    </row>
    <row r="8" spans="1:15" ht="7.5" customHeight="1" thickBot="1">
      <c r="A8" s="34"/>
      <c r="B8" s="34"/>
      <c r="C8" s="34"/>
      <c r="D8" s="34"/>
      <c r="E8" s="34"/>
      <c r="F8" s="34"/>
      <c r="G8" s="34"/>
      <c r="H8" s="34"/>
      <c r="I8" s="34"/>
      <c r="J8" s="34"/>
      <c r="K8" s="34"/>
      <c r="L8" s="34"/>
      <c r="M8" s="34"/>
      <c r="N8" s="34"/>
    </row>
    <row r="9" spans="1:15">
      <c r="A9" s="187" t="s">
        <v>15</v>
      </c>
      <c r="B9" s="188"/>
      <c r="C9" s="188"/>
      <c r="D9" s="188"/>
      <c r="E9" s="188"/>
      <c r="F9" s="188"/>
      <c r="G9" s="189"/>
      <c r="H9" s="187" t="s">
        <v>16</v>
      </c>
      <c r="I9" s="188"/>
      <c r="J9" s="188"/>
      <c r="K9" s="188"/>
      <c r="L9" s="188"/>
      <c r="M9" s="188"/>
      <c r="N9" s="189"/>
    </row>
    <row r="10" spans="1:15" ht="14.45">
      <c r="A10" s="190" t="s">
        <v>17</v>
      </c>
      <c r="B10" s="191"/>
      <c r="C10" s="191"/>
      <c r="D10" s="191"/>
      <c r="E10" s="35" t="str">
        <f>C5</f>
        <v>2023.2122.2–V001</v>
      </c>
      <c r="F10" s="192" t="s">
        <v>18</v>
      </c>
      <c r="G10" s="193"/>
      <c r="H10" s="190" t="s">
        <v>19</v>
      </c>
      <c r="I10" s="191"/>
      <c r="J10" s="191"/>
      <c r="K10" s="191"/>
      <c r="L10" s="35" t="str">
        <f>J5</f>
        <v>2023.2122.2–V001</v>
      </c>
      <c r="M10" s="192" t="s">
        <v>18</v>
      </c>
      <c r="N10" s="193"/>
    </row>
    <row r="11" spans="1:15" ht="33.950000000000003" customHeight="1" thickBot="1">
      <c r="A11" s="194" t="s">
        <v>20</v>
      </c>
      <c r="B11" s="195"/>
      <c r="C11" s="195"/>
      <c r="D11" s="195"/>
      <c r="E11" s="195"/>
      <c r="F11" s="195"/>
      <c r="G11" s="196"/>
      <c r="H11" s="194" t="s">
        <v>21</v>
      </c>
      <c r="I11" s="195"/>
      <c r="J11" s="195"/>
      <c r="K11" s="195"/>
      <c r="L11" s="195"/>
      <c r="M11" s="195"/>
      <c r="N11" s="196"/>
    </row>
    <row r="12" spans="1:15" ht="14.45" customHeight="1" thickBot="1">
      <c r="A12" s="34"/>
      <c r="B12" s="34"/>
      <c r="C12" s="34"/>
      <c r="D12" s="34"/>
      <c r="E12" s="34"/>
      <c r="F12" s="34"/>
      <c r="G12" s="34"/>
      <c r="H12" s="34"/>
      <c r="I12" s="34"/>
      <c r="J12" s="34"/>
      <c r="K12" s="34"/>
      <c r="L12" s="34"/>
      <c r="M12" s="34"/>
      <c r="N12" s="34"/>
    </row>
    <row r="13" spans="1:15" ht="41.1" customHeight="1" thickBot="1">
      <c r="A13" s="197" t="s">
        <v>22</v>
      </c>
      <c r="B13" s="198"/>
      <c r="C13" s="198"/>
      <c r="D13" s="198"/>
      <c r="E13" s="198"/>
      <c r="F13" s="198"/>
      <c r="G13" s="199"/>
      <c r="H13" s="197" t="s">
        <v>23</v>
      </c>
      <c r="I13" s="198"/>
      <c r="J13" s="198"/>
      <c r="K13" s="198"/>
      <c r="L13" s="198"/>
      <c r="M13" s="198"/>
      <c r="N13" s="199"/>
      <c r="O13" s="36"/>
    </row>
    <row r="14" spans="1:15" ht="8.1" customHeight="1" thickBot="1">
      <c r="A14" s="33"/>
      <c r="B14" s="33"/>
      <c r="C14" s="33"/>
      <c r="D14" s="33"/>
      <c r="E14" s="33"/>
      <c r="F14" s="33"/>
      <c r="G14" s="33"/>
      <c r="H14" s="33"/>
      <c r="I14" s="33"/>
      <c r="J14" s="33"/>
      <c r="K14" s="33"/>
      <c r="L14" s="33"/>
      <c r="M14" s="33"/>
      <c r="N14" s="33"/>
    </row>
    <row r="15" spans="1:15">
      <c r="A15" s="37" t="s">
        <v>24</v>
      </c>
      <c r="B15" s="38"/>
      <c r="C15" s="38"/>
      <c r="D15" s="38"/>
      <c r="E15" s="38"/>
      <c r="F15" s="38"/>
      <c r="G15" s="39"/>
      <c r="H15" s="37" t="s">
        <v>25</v>
      </c>
      <c r="I15" s="38"/>
      <c r="J15" s="38"/>
      <c r="K15" s="38"/>
      <c r="L15" s="38"/>
      <c r="M15" s="38"/>
      <c r="N15" s="39"/>
    </row>
    <row r="16" spans="1:15">
      <c r="A16" s="200" t="s">
        <v>26</v>
      </c>
      <c r="B16" s="201"/>
      <c r="C16" s="201"/>
      <c r="D16" s="201"/>
      <c r="E16" s="201"/>
      <c r="F16" s="201"/>
      <c r="G16" s="202"/>
      <c r="H16" s="203" t="s">
        <v>27</v>
      </c>
      <c r="I16" s="201"/>
      <c r="J16" s="201"/>
      <c r="K16" s="201"/>
      <c r="L16" s="201"/>
      <c r="M16" s="201"/>
      <c r="N16" s="202"/>
    </row>
    <row r="17" spans="1:16" ht="14.45">
      <c r="A17" s="204" t="s">
        <v>28</v>
      </c>
      <c r="B17" s="205"/>
      <c r="C17" s="205"/>
      <c r="D17" s="205"/>
      <c r="E17" s="206"/>
      <c r="F17" s="40" t="s">
        <v>29</v>
      </c>
      <c r="G17" s="41"/>
      <c r="H17" s="204" t="s">
        <v>30</v>
      </c>
      <c r="I17" s="205"/>
      <c r="J17" s="205"/>
      <c r="K17" s="205"/>
      <c r="L17" s="206"/>
      <c r="M17" s="40" t="s">
        <v>29</v>
      </c>
      <c r="N17" s="41"/>
    </row>
    <row r="18" spans="1:16" ht="12.95">
      <c r="A18" s="204" t="s">
        <v>31</v>
      </c>
      <c r="B18" s="206"/>
      <c r="C18" s="65" t="s">
        <v>32</v>
      </c>
      <c r="D18" s="207" t="s">
        <v>33</v>
      </c>
      <c r="E18" s="205"/>
      <c r="F18" s="205"/>
      <c r="G18" s="208"/>
      <c r="H18" s="204" t="s">
        <v>34</v>
      </c>
      <c r="I18" s="206"/>
      <c r="J18" s="65" t="str">
        <f>C18</f>
        <v>3</v>
      </c>
      <c r="K18" s="207" t="s">
        <v>35</v>
      </c>
      <c r="L18" s="205"/>
      <c r="M18" s="205"/>
      <c r="N18" s="208"/>
    </row>
    <row r="19" spans="1:16" ht="12.95" thickBot="1">
      <c r="A19" s="209" t="s">
        <v>36</v>
      </c>
      <c r="B19" s="210"/>
      <c r="C19" s="210"/>
      <c r="D19" s="210"/>
      <c r="E19" s="210"/>
      <c r="F19" s="210"/>
      <c r="G19" s="211"/>
      <c r="H19" s="209" t="s">
        <v>37</v>
      </c>
      <c r="I19" s="210"/>
      <c r="J19" s="210"/>
      <c r="K19" s="210"/>
      <c r="L19" s="210"/>
      <c r="M19" s="210"/>
      <c r="N19" s="211"/>
    </row>
    <row r="20" spans="1:16" ht="7.5" customHeight="1" thickBot="1">
      <c r="A20" s="34"/>
      <c r="B20" s="34"/>
      <c r="C20" s="34"/>
      <c r="D20" s="34"/>
      <c r="E20" s="34"/>
      <c r="F20" s="34"/>
      <c r="G20" s="34"/>
      <c r="H20" s="34"/>
      <c r="I20" s="34"/>
      <c r="J20" s="34"/>
      <c r="K20" s="34"/>
      <c r="L20" s="34"/>
      <c r="M20" s="34"/>
      <c r="N20" s="34"/>
    </row>
    <row r="21" spans="1:16">
      <c r="A21" s="212" t="s">
        <v>38</v>
      </c>
      <c r="B21" s="213"/>
      <c r="C21" s="213"/>
      <c r="D21" s="213"/>
      <c r="E21" s="213"/>
      <c r="F21" s="213"/>
      <c r="G21" s="214"/>
      <c r="H21" s="212" t="s">
        <v>39</v>
      </c>
      <c r="I21" s="213"/>
      <c r="J21" s="213"/>
      <c r="K21" s="213"/>
      <c r="L21" s="213"/>
      <c r="M21" s="213"/>
      <c r="N21" s="214"/>
    </row>
    <row r="22" spans="1:16" ht="13.5" thickBot="1">
      <c r="A22" s="209" t="s">
        <v>40</v>
      </c>
      <c r="B22" s="210"/>
      <c r="C22" s="210"/>
      <c r="D22" s="66">
        <v>0.99930555555555556</v>
      </c>
      <c r="E22" s="42" t="s">
        <v>41</v>
      </c>
      <c r="F22" s="163">
        <v>46036</v>
      </c>
      <c r="G22" s="43"/>
      <c r="H22" s="209" t="s">
        <v>42</v>
      </c>
      <c r="I22" s="210"/>
      <c r="J22" s="210"/>
      <c r="K22" s="66">
        <f>D22</f>
        <v>0.99930555555555556</v>
      </c>
      <c r="L22" s="44" t="s">
        <v>43</v>
      </c>
      <c r="M22" s="163">
        <f>F22</f>
        <v>46036</v>
      </c>
      <c r="N22" s="43"/>
    </row>
    <row r="23" spans="1:16" ht="12.95" thickBot="1">
      <c r="A23" s="33"/>
      <c r="B23" s="33"/>
      <c r="C23" s="33"/>
      <c r="D23" s="33"/>
      <c r="E23" s="33"/>
      <c r="F23" s="33"/>
      <c r="G23" s="33"/>
      <c r="H23" s="33"/>
      <c r="I23" s="33"/>
      <c r="J23" s="33"/>
      <c r="K23" s="33"/>
      <c r="L23" s="33"/>
      <c r="M23" s="33"/>
      <c r="N23" s="33"/>
    </row>
    <row r="24" spans="1:16" ht="39" customHeight="1" thickBot="1">
      <c r="A24" s="215" t="s">
        <v>44</v>
      </c>
      <c r="B24" s="216"/>
      <c r="C24" s="216"/>
      <c r="D24" s="216"/>
      <c r="E24" s="216"/>
      <c r="F24" s="216"/>
      <c r="G24" s="217"/>
      <c r="H24" s="215" t="s">
        <v>45</v>
      </c>
      <c r="I24" s="216"/>
      <c r="J24" s="216"/>
      <c r="K24" s="216"/>
      <c r="L24" s="216"/>
      <c r="M24" s="216"/>
      <c r="N24" s="217"/>
      <c r="O24" s="36"/>
    </row>
    <row r="25" spans="1:16" ht="14.25" customHeight="1" thickBot="1">
      <c r="A25" s="33"/>
      <c r="B25" s="33"/>
      <c r="C25" s="33"/>
      <c r="D25" s="33"/>
      <c r="E25" s="33"/>
      <c r="F25" s="33"/>
      <c r="G25" s="33"/>
      <c r="H25" s="33"/>
      <c r="I25" s="33"/>
      <c r="J25" s="33"/>
      <c r="K25" s="33"/>
      <c r="L25" s="33"/>
      <c r="M25" s="33"/>
      <c r="N25" s="33"/>
    </row>
    <row r="26" spans="1:16" ht="15" thickBot="1">
      <c r="A26" s="218" t="s">
        <v>46</v>
      </c>
      <c r="B26" s="219"/>
      <c r="C26" s="219"/>
      <c r="D26" s="219"/>
      <c r="E26" s="220"/>
      <c r="F26" s="46">
        <f>F22+7</f>
        <v>46043</v>
      </c>
      <c r="G26" s="45"/>
      <c r="H26" s="218" t="s">
        <v>47</v>
      </c>
      <c r="I26" s="219"/>
      <c r="J26" s="219"/>
      <c r="K26" s="219"/>
      <c r="L26" s="220"/>
      <c r="M26" s="68">
        <f>F26</f>
        <v>46043</v>
      </c>
      <c r="N26" s="45"/>
    </row>
    <row r="27" spans="1:16" ht="15" thickBot="1">
      <c r="A27" s="218" t="s">
        <v>48</v>
      </c>
      <c r="B27" s="219"/>
      <c r="C27" s="219"/>
      <c r="D27" s="219"/>
      <c r="E27" s="219"/>
      <c r="F27" s="46" t="s">
        <v>49</v>
      </c>
      <c r="G27" s="67"/>
      <c r="H27" s="218" t="s">
        <v>50</v>
      </c>
      <c r="I27" s="219"/>
      <c r="J27" s="219"/>
      <c r="K27" s="219"/>
      <c r="L27" s="219"/>
      <c r="M27" s="46" t="str">
        <f>F27</f>
        <v>30% / 70%</v>
      </c>
      <c r="N27" s="45"/>
    </row>
    <row r="28" spans="1:16" ht="14.45" customHeight="1">
      <c r="A28" s="233" t="s">
        <v>51</v>
      </c>
      <c r="B28" s="234"/>
      <c r="C28" s="234"/>
      <c r="D28" s="234"/>
      <c r="E28" s="234"/>
      <c r="F28" s="234"/>
      <c r="G28" s="235"/>
      <c r="H28" s="239" t="s">
        <v>52</v>
      </c>
      <c r="I28" s="240"/>
      <c r="J28" s="240"/>
      <c r="K28" s="240"/>
      <c r="L28" s="240"/>
      <c r="M28" s="240"/>
      <c r="N28" s="241"/>
    </row>
    <row r="29" spans="1:16" ht="15" customHeight="1" thickBot="1">
      <c r="A29" s="236"/>
      <c r="B29" s="237"/>
      <c r="C29" s="237"/>
      <c r="D29" s="237"/>
      <c r="E29" s="237"/>
      <c r="F29" s="237"/>
      <c r="G29" s="238"/>
      <c r="H29" s="242"/>
      <c r="I29" s="243"/>
      <c r="J29" s="243"/>
      <c r="K29" s="243"/>
      <c r="L29" s="243"/>
      <c r="M29" s="243"/>
      <c r="N29" s="244"/>
    </row>
    <row r="30" spans="1:16" ht="38.85" customHeight="1">
      <c r="A30" s="245" t="s">
        <v>53</v>
      </c>
      <c r="B30" s="245"/>
      <c r="C30" s="245"/>
      <c r="D30" s="245"/>
      <c r="E30" s="245"/>
      <c r="F30" s="245"/>
      <c r="G30" s="245"/>
      <c r="H30" s="245" t="s">
        <v>54</v>
      </c>
      <c r="I30" s="245"/>
      <c r="J30" s="245"/>
      <c r="K30" s="245"/>
      <c r="L30" s="245"/>
      <c r="M30" s="245"/>
      <c r="N30" s="245"/>
    </row>
    <row r="31" spans="1:16" ht="13.35" customHeight="1" thickBot="1">
      <c r="A31" s="205" t="s">
        <v>55</v>
      </c>
      <c r="B31" s="205"/>
      <c r="C31" s="205"/>
      <c r="D31" s="205"/>
      <c r="E31" s="205"/>
      <c r="F31" s="205"/>
      <c r="G31" s="205"/>
      <c r="H31" s="205" t="s">
        <v>56</v>
      </c>
      <c r="I31" s="205"/>
      <c r="J31" s="205"/>
      <c r="K31" s="205"/>
      <c r="L31" s="205"/>
      <c r="M31" s="205"/>
      <c r="N31" s="205"/>
    </row>
    <row r="32" spans="1:16" ht="39" customHeight="1">
      <c r="A32" s="249" t="s">
        <v>57</v>
      </c>
      <c r="B32" s="250"/>
      <c r="C32" s="250"/>
      <c r="D32" s="250"/>
      <c r="E32" s="250"/>
      <c r="F32" s="250"/>
      <c r="G32" s="251"/>
      <c r="H32" s="252" t="s">
        <v>58</v>
      </c>
      <c r="I32" s="253"/>
      <c r="J32" s="253"/>
      <c r="K32" s="253"/>
      <c r="L32" s="253"/>
      <c r="M32" s="253"/>
      <c r="N32" s="254"/>
      <c r="O32" s="255"/>
      <c r="P32" s="255"/>
    </row>
    <row r="33" spans="1:16" ht="24.75" customHeight="1">
      <c r="A33" s="256" t="s">
        <v>59</v>
      </c>
      <c r="B33" s="257"/>
      <c r="C33" s="257"/>
      <c r="D33" s="257"/>
      <c r="E33" s="257"/>
      <c r="F33" s="257"/>
      <c r="G33" s="258"/>
      <c r="H33" s="259" t="s">
        <v>60</v>
      </c>
      <c r="I33" s="260"/>
      <c r="J33" s="260"/>
      <c r="K33" s="260"/>
      <c r="L33" s="260"/>
      <c r="M33" s="260"/>
      <c r="N33" s="261"/>
      <c r="O33" s="255"/>
      <c r="P33" s="255"/>
    </row>
    <row r="34" spans="1:16">
      <c r="A34" s="262" t="s">
        <v>61</v>
      </c>
      <c r="B34" s="263"/>
      <c r="C34" s="263"/>
      <c r="D34" s="263"/>
      <c r="E34" s="263"/>
      <c r="F34" s="263"/>
      <c r="G34" s="264"/>
      <c r="H34" s="48" t="s">
        <v>62</v>
      </c>
      <c r="I34" s="49"/>
      <c r="J34" s="49"/>
      <c r="K34" s="49"/>
      <c r="L34" s="49"/>
      <c r="M34" s="47"/>
      <c r="N34" s="50"/>
      <c r="O34" s="255"/>
      <c r="P34" s="255"/>
    </row>
    <row r="35" spans="1:16">
      <c r="A35" s="227" t="s">
        <v>63</v>
      </c>
      <c r="B35" s="228"/>
      <c r="C35" s="228"/>
      <c r="D35" s="228"/>
      <c r="E35" s="228"/>
      <c r="F35" s="228"/>
      <c r="G35" s="229"/>
      <c r="H35" s="246" t="s">
        <v>64</v>
      </c>
      <c r="I35" s="247"/>
      <c r="J35" s="247"/>
      <c r="K35" s="247"/>
      <c r="L35" s="247"/>
      <c r="M35" s="247"/>
      <c r="N35" s="248"/>
      <c r="O35" s="255"/>
      <c r="P35" s="255"/>
    </row>
    <row r="36" spans="1:16" ht="28.5" customHeight="1">
      <c r="A36" s="265" t="s">
        <v>65</v>
      </c>
      <c r="B36" s="266"/>
      <c r="C36" s="266"/>
      <c r="D36" s="266"/>
      <c r="E36" s="266"/>
      <c r="F36" s="266"/>
      <c r="G36" s="267"/>
      <c r="H36" s="268" t="s">
        <v>66</v>
      </c>
      <c r="I36" s="269"/>
      <c r="J36" s="269"/>
      <c r="K36" s="269"/>
      <c r="L36" s="269"/>
      <c r="M36" s="269"/>
      <c r="N36" s="270"/>
      <c r="O36" s="255"/>
      <c r="P36" s="255"/>
    </row>
    <row r="37" spans="1:16" ht="12.6" customHeight="1">
      <c r="A37" s="221" t="s">
        <v>67</v>
      </c>
      <c r="B37" s="222"/>
      <c r="C37" s="222"/>
      <c r="D37" s="222"/>
      <c r="E37" s="222"/>
      <c r="F37" s="222"/>
      <c r="G37" s="223"/>
      <c r="H37" s="224" t="s">
        <v>68</v>
      </c>
      <c r="I37" s="225"/>
      <c r="J37" s="225"/>
      <c r="K37" s="225"/>
      <c r="L37" s="225"/>
      <c r="M37" s="225"/>
      <c r="N37" s="226"/>
      <c r="O37" s="255"/>
      <c r="P37" s="255"/>
    </row>
    <row r="38" spans="1:16">
      <c r="A38" s="227" t="s">
        <v>69</v>
      </c>
      <c r="B38" s="228"/>
      <c r="C38" s="228"/>
      <c r="D38" s="228"/>
      <c r="E38" s="228"/>
      <c r="F38" s="228"/>
      <c r="G38" s="229"/>
      <c r="H38" s="230" t="s">
        <v>70</v>
      </c>
      <c r="I38" s="231"/>
      <c r="J38" s="231"/>
      <c r="K38" s="231"/>
      <c r="L38" s="231"/>
      <c r="M38" s="231"/>
      <c r="N38" s="232"/>
      <c r="O38" s="255"/>
      <c r="P38" s="255"/>
    </row>
    <row r="39" spans="1:16">
      <c r="A39" s="227" t="s">
        <v>71</v>
      </c>
      <c r="B39" s="228"/>
      <c r="C39" s="228"/>
      <c r="D39" s="228"/>
      <c r="E39" s="228"/>
      <c r="F39" s="228"/>
      <c r="G39" s="229"/>
      <c r="H39" s="246" t="s">
        <v>72</v>
      </c>
      <c r="I39" s="247"/>
      <c r="J39" s="247"/>
      <c r="K39" s="247"/>
      <c r="L39" s="247"/>
      <c r="M39" s="247"/>
      <c r="N39" s="248"/>
      <c r="O39" s="255"/>
      <c r="P39" s="255"/>
    </row>
    <row r="40" spans="1:16" ht="15.75" customHeight="1" thickBot="1">
      <c r="A40" s="271" t="s">
        <v>73</v>
      </c>
      <c r="B40" s="272"/>
      <c r="C40" s="272"/>
      <c r="D40" s="272"/>
      <c r="E40" s="272"/>
      <c r="F40" s="272"/>
      <c r="G40" s="273"/>
      <c r="H40" s="271" t="s">
        <v>74</v>
      </c>
      <c r="I40" s="272"/>
      <c r="J40" s="272"/>
      <c r="K40" s="272"/>
      <c r="L40" s="272"/>
      <c r="M40" s="272"/>
      <c r="N40" s="273"/>
      <c r="O40" s="255"/>
      <c r="P40" s="255"/>
    </row>
    <row r="41" spans="1:16" ht="9" customHeight="1" thickBot="1">
      <c r="A41" s="274"/>
      <c r="B41" s="274"/>
      <c r="C41" s="274"/>
      <c r="D41" s="274"/>
      <c r="E41" s="274"/>
      <c r="F41" s="274"/>
      <c r="G41" s="274"/>
      <c r="H41" s="274"/>
      <c r="I41" s="274"/>
      <c r="J41" s="274"/>
      <c r="K41" s="274"/>
      <c r="L41" s="274"/>
      <c r="M41" s="274"/>
      <c r="N41" s="274"/>
      <c r="O41" s="255"/>
      <c r="P41" s="255"/>
    </row>
    <row r="42" spans="1:16" ht="15.75" customHeight="1" thickBot="1">
      <c r="A42" s="51"/>
      <c r="B42" s="52"/>
      <c r="C42" s="52"/>
      <c r="D42" s="52"/>
      <c r="E42" s="52"/>
      <c r="F42" s="52"/>
      <c r="G42" s="53"/>
      <c r="H42" s="54"/>
      <c r="I42" s="52"/>
      <c r="J42" s="52"/>
      <c r="K42" s="52"/>
      <c r="L42" s="52"/>
      <c r="M42" s="52"/>
      <c r="N42" s="53"/>
      <c r="O42" s="255"/>
      <c r="P42" s="255"/>
    </row>
    <row r="43" spans="1:16" ht="14.25" customHeight="1">
      <c r="A43" s="33"/>
      <c r="B43" s="33"/>
      <c r="C43" s="33"/>
      <c r="D43" s="33"/>
      <c r="E43" s="55"/>
      <c r="F43" s="33"/>
      <c r="G43" s="33"/>
      <c r="H43" s="33"/>
      <c r="I43" s="33"/>
      <c r="J43" s="33"/>
      <c r="K43" s="33"/>
      <c r="L43" s="55"/>
      <c r="M43" s="33"/>
      <c r="N43" s="33"/>
    </row>
    <row r="44" spans="1:16" ht="13.35" customHeight="1">
      <c r="A44" s="56" t="s">
        <v>75</v>
      </c>
      <c r="B44" s="33"/>
      <c r="C44" s="33"/>
      <c r="D44" s="33"/>
      <c r="E44" s="33"/>
      <c r="F44" s="33"/>
      <c r="G44" s="33"/>
      <c r="H44" s="56" t="s">
        <v>76</v>
      </c>
      <c r="I44" s="33"/>
      <c r="J44" s="33"/>
      <c r="K44" s="33"/>
      <c r="L44" s="33"/>
      <c r="M44" s="33"/>
      <c r="N44" s="33"/>
    </row>
    <row r="45" spans="1:16" ht="11.85" customHeight="1">
      <c r="A45" s="56" t="s">
        <v>77</v>
      </c>
      <c r="B45" s="33"/>
      <c r="C45" s="33"/>
      <c r="D45" s="33"/>
      <c r="E45" s="33"/>
      <c r="F45" s="33"/>
      <c r="G45" s="33"/>
      <c r="H45" s="56" t="s">
        <v>78</v>
      </c>
      <c r="I45" s="33"/>
      <c r="J45" s="33"/>
      <c r="K45" s="33"/>
      <c r="L45" s="33"/>
      <c r="M45" s="33"/>
      <c r="N45" s="33"/>
    </row>
    <row r="46" spans="1:16" ht="15.75" customHeight="1"/>
    <row r="54" ht="6.75" customHeight="1"/>
    <row r="60" ht="26.25" customHeight="1"/>
    <row r="63" ht="42.75" customHeight="1"/>
    <row r="64" ht="17.25" customHeight="1"/>
  </sheetData>
  <mergeCells count="70">
    <mergeCell ref="A39:G39"/>
    <mergeCell ref="H39:N39"/>
    <mergeCell ref="A32:G32"/>
    <mergeCell ref="H32:N32"/>
    <mergeCell ref="O32:P42"/>
    <mergeCell ref="A33:G33"/>
    <mergeCell ref="H33:N33"/>
    <mergeCell ref="A34:G34"/>
    <mergeCell ref="A35:G35"/>
    <mergeCell ref="H35:N35"/>
    <mergeCell ref="A36:G36"/>
    <mergeCell ref="H36:N36"/>
    <mergeCell ref="A40:G40"/>
    <mergeCell ref="H40:N40"/>
    <mergeCell ref="A41:G41"/>
    <mergeCell ref="H41:N41"/>
    <mergeCell ref="A37:G37"/>
    <mergeCell ref="H37:N37"/>
    <mergeCell ref="A38:G38"/>
    <mergeCell ref="H38:N38"/>
    <mergeCell ref="A28:G29"/>
    <mergeCell ref="H28:N29"/>
    <mergeCell ref="A30:G30"/>
    <mergeCell ref="H30:N30"/>
    <mergeCell ref="A31:G31"/>
    <mergeCell ref="H31:N31"/>
    <mergeCell ref="A24:G24"/>
    <mergeCell ref="H24:N24"/>
    <mergeCell ref="A26:E26"/>
    <mergeCell ref="H26:L26"/>
    <mergeCell ref="A27:E27"/>
    <mergeCell ref="H27:L27"/>
    <mergeCell ref="A19:G19"/>
    <mergeCell ref="H19:N19"/>
    <mergeCell ref="A21:G21"/>
    <mergeCell ref="H21:N21"/>
    <mergeCell ref="A22:C22"/>
    <mergeCell ref="H22:J22"/>
    <mergeCell ref="A17:E17"/>
    <mergeCell ref="H17:L17"/>
    <mergeCell ref="A18:B18"/>
    <mergeCell ref="D18:G18"/>
    <mergeCell ref="H18:I18"/>
    <mergeCell ref="K18:N18"/>
    <mergeCell ref="A11:G11"/>
    <mergeCell ref="H11:N11"/>
    <mergeCell ref="A13:G13"/>
    <mergeCell ref="H13:N13"/>
    <mergeCell ref="A16:G16"/>
    <mergeCell ref="H16:N16"/>
    <mergeCell ref="A9:G9"/>
    <mergeCell ref="H9:N9"/>
    <mergeCell ref="A10:D10"/>
    <mergeCell ref="F10:G10"/>
    <mergeCell ref="H10:K10"/>
    <mergeCell ref="M10:N10"/>
    <mergeCell ref="A6:B6"/>
    <mergeCell ref="C6:G6"/>
    <mergeCell ref="H6:I6"/>
    <mergeCell ref="J6:N6"/>
    <mergeCell ref="A7:G7"/>
    <mergeCell ref="H7:N7"/>
    <mergeCell ref="A1:G1"/>
    <mergeCell ref="H1:N1"/>
    <mergeCell ref="A4:F4"/>
    <mergeCell ref="H4:M4"/>
    <mergeCell ref="A5:B5"/>
    <mergeCell ref="C5:G5"/>
    <mergeCell ref="H5:I5"/>
    <mergeCell ref="J5:N5"/>
  </mergeCells>
  <hyperlinks>
    <hyperlink ref="F17" r:id="rId1" xr:uid="{CF65B18E-6353-4079-8065-63E2D9CB6B07}"/>
    <hyperlink ref="A35" r:id="rId2" display="Постанова 153" xr:uid="{74375D80-D5AC-4D4A-BE8A-CB42F549743D}"/>
    <hyperlink ref="A36:G36" r:id="rId3" display="http://zakon0.rada.gov.ua/laws/show/276_730" xr:uid="{CC4BDD8E-BA48-4ADA-AB79-FF9F8A97731E}"/>
    <hyperlink ref="A38" r:id="rId4" display="3) Перелік організацій-виконавців, які заявили право на податкові пільги " xr:uid="{16F938B4-7C41-468E-B063-18F615DD9821}"/>
    <hyperlink ref="A37:G37" r:id="rId5" location="Text" display="3) Рамкова угода між Урядом України і Комісією Європейських Співтовариств" xr:uid="{58CC2DD4-43FE-43C9-9722-28CCDB6A0233}"/>
    <hyperlink ref="A38:G38" r:id="rId6" display="4) Перелік зареєстрованих проєктів з планами закупівель" xr:uid="{16FEC20B-93C6-4AED-A8D4-A5F840254C94}"/>
    <hyperlink ref="A39" r:id="rId7" display="Податковий кодекс" xr:uid="{AA7227BB-9944-4942-9DA8-63B3CAC34EA5}"/>
    <hyperlink ref="A40" r:id="rId8" display="Податковий кодекс" xr:uid="{F24188F1-5388-491D-9A3F-721BF5CCFB93}"/>
    <hyperlink ref="A40:G40" r:id="rId9" display="5) Procurement plan published at the open source Government Portal" xr:uid="{5BDD9E05-BEC6-4F9F-A55A-9FF144199C43}"/>
    <hyperlink ref="M17" r:id="rId10" xr:uid="{CC0AAD0A-DF91-4D35-B75A-A1B209025853}"/>
    <hyperlink ref="H35" r:id="rId11" display="Постанова 153" xr:uid="{5983EE52-3FD7-45C9-9328-A88686510B39}"/>
    <hyperlink ref="H36:N36" r:id="rId12" display="http://zakon0.rada.gov.ua/laws/show/276_730" xr:uid="{E4224A64-0D43-4E7D-A775-5F9555ABEC22}"/>
    <hyperlink ref="H38" r:id="rId13" display="Перелік організацій-виконавців, які заявили право на податкові пільги " xr:uid="{0DCFFBF5-76D6-48CD-BE70-D4DA1170394C}"/>
    <hyperlink ref="H40" r:id="rId14" display="Податковий кодекс" xr:uid="{0C067B36-81FA-4FB7-865D-3E29057BBF34}"/>
    <hyperlink ref="H38:N38" r:id="rId15" display="4) List of registered projects with procurement plans" xr:uid="{13EB795B-4771-49A6-A7F8-3E4AB32DCBBF}"/>
    <hyperlink ref="H37:N37" r:id="rId16" location="o1" display="3) Framework Agreement between the Government of Ukraine and the Commission of European Communities" xr:uid="{A8A77E5A-94B2-42BF-A067-3327B9B0C647}"/>
    <hyperlink ref="H39" r:id="rId17" display="Податковий кодекс" xr:uid="{9B1D437F-C034-4FA5-AEB7-757C31FB56C6}"/>
    <hyperlink ref="H40:N40" r:id="rId18" display="5) Procurement plan published at the open source Government Portal" xr:uid="{FA5115ED-E29E-4011-90EF-A37C1109B5DB}"/>
  </hyperlinks>
  <pageMargins left="0.23622047244094491" right="0.23622047244094491" top="0.55118110236220474" bottom="0.55118110236220474" header="0.19685039370078741" footer="0.19685039370078741"/>
  <pageSetup fitToHeight="4" orientation="portrait" r:id="rId19"/>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704F5-43E4-42EA-B128-0F662C2C0838}">
  <dimension ref="B1:N57"/>
  <sheetViews>
    <sheetView zoomScale="75" zoomScaleNormal="75" workbookViewId="0">
      <selection activeCell="P9" sqref="P9"/>
    </sheetView>
  </sheetViews>
  <sheetFormatPr defaultColWidth="11.42578125" defaultRowHeight="27" customHeight="1"/>
  <cols>
    <col min="1" max="1" width="2" style="3" customWidth="1"/>
    <col min="2" max="2" width="5.140625" style="3" customWidth="1"/>
    <col min="3" max="3" width="4" style="1" customWidth="1"/>
    <col min="4" max="4" width="55.42578125" style="2" customWidth="1"/>
    <col min="5" max="5" width="43" style="2" customWidth="1"/>
    <col min="6" max="6" width="6.140625" style="2" customWidth="1"/>
    <col min="7" max="7" width="6" style="2" customWidth="1"/>
    <col min="8" max="8" width="13" style="2" customWidth="1"/>
    <col min="9" max="9" width="11.140625" style="2" bestFit="1" customWidth="1"/>
    <col min="10" max="10" width="12.5703125" style="2" bestFit="1" customWidth="1"/>
    <col min="11" max="11" width="3" style="2" customWidth="1"/>
    <col min="12" max="12" width="4" style="2" customWidth="1"/>
    <col min="13" max="13" width="2.140625" style="3" customWidth="1"/>
    <col min="14" max="16384" width="11.42578125" style="3"/>
  </cols>
  <sheetData>
    <row r="1" spans="2:13" ht="12.6"/>
    <row r="2" spans="2:13" ht="18.600000000000001" customHeight="1">
      <c r="D2" s="69" t="s">
        <v>79</v>
      </c>
      <c r="E2" s="356" t="s">
        <v>80</v>
      </c>
      <c r="F2" s="357"/>
      <c r="G2" s="357"/>
    </row>
    <row r="3" spans="2:13" ht="18.600000000000001" customHeight="1">
      <c r="E3" s="357"/>
      <c r="F3" s="357"/>
      <c r="G3" s="357"/>
      <c r="I3" s="283"/>
      <c r="J3" s="283"/>
      <c r="K3" s="283"/>
      <c r="L3" s="1"/>
    </row>
    <row r="4" spans="2:13" ht="18.600000000000001" customHeight="1">
      <c r="E4" s="357"/>
      <c r="F4" s="357"/>
      <c r="G4" s="357"/>
      <c r="I4" s="1"/>
      <c r="J4" s="1"/>
      <c r="K4" s="1"/>
      <c r="L4" s="1"/>
    </row>
    <row r="5" spans="2:13" ht="69.75" customHeight="1">
      <c r="D5" s="284" t="s">
        <v>81</v>
      </c>
      <c r="E5" s="284"/>
      <c r="F5" s="284"/>
      <c r="G5" s="284"/>
      <c r="H5" s="284"/>
      <c r="I5" s="284"/>
      <c r="J5" s="284"/>
      <c r="K5" s="284"/>
      <c r="L5" s="4"/>
    </row>
    <row r="6" spans="2:13" ht="18.600000000000001" hidden="1" customHeight="1">
      <c r="D6" s="4"/>
      <c r="E6" s="4"/>
      <c r="F6" s="4"/>
      <c r="G6" s="4"/>
      <c r="H6" s="4"/>
      <c r="I6" s="4"/>
      <c r="J6" s="4"/>
      <c r="K6" s="4"/>
      <c r="L6" s="4"/>
    </row>
    <row r="7" spans="2:13" ht="18" customHeight="1">
      <c r="C7" s="5"/>
      <c r="D7" s="285" t="s">
        <v>82</v>
      </c>
      <c r="E7" s="285"/>
      <c r="F7" s="285"/>
      <c r="G7" s="285"/>
      <c r="H7" s="285"/>
      <c r="I7" s="285"/>
      <c r="J7" s="285"/>
      <c r="K7" s="285"/>
      <c r="L7" s="6"/>
      <c r="M7" s="5"/>
    </row>
    <row r="8" spans="2:13" ht="18" customHeight="1">
      <c r="C8" s="5"/>
      <c r="D8" s="6"/>
      <c r="E8" s="6" t="s">
        <v>83</v>
      </c>
      <c r="F8" s="286" t="s">
        <v>7</v>
      </c>
      <c r="G8" s="286"/>
      <c r="H8" s="287"/>
      <c r="I8" s="6"/>
      <c r="J8" s="6"/>
      <c r="K8" s="6"/>
      <c r="L8" s="6"/>
      <c r="M8" s="5"/>
    </row>
    <row r="9" spans="2:13" ht="47.45" customHeight="1">
      <c r="D9" s="288" t="s">
        <v>84</v>
      </c>
      <c r="E9" s="285"/>
      <c r="F9" s="285"/>
      <c r="G9" s="285"/>
      <c r="H9" s="285"/>
      <c r="I9" s="285"/>
      <c r="J9" s="285"/>
      <c r="K9" s="285"/>
      <c r="L9" s="6"/>
    </row>
    <row r="10" spans="2:13" ht="24" customHeight="1">
      <c r="C10" s="70"/>
      <c r="D10" s="71"/>
      <c r="E10" s="72" t="s">
        <v>85</v>
      </c>
      <c r="F10" s="73"/>
      <c r="G10" s="73"/>
      <c r="H10" s="74"/>
      <c r="I10" s="73"/>
      <c r="J10" s="75"/>
      <c r="K10" s="3"/>
      <c r="L10" s="3"/>
    </row>
    <row r="11" spans="2:13" s="2" customFormat="1" ht="30.95">
      <c r="C11" s="8" t="s">
        <v>86</v>
      </c>
      <c r="D11" s="76" t="s">
        <v>87</v>
      </c>
      <c r="E11" s="77" t="s">
        <v>88</v>
      </c>
      <c r="F11" s="289" t="s">
        <v>89</v>
      </c>
      <c r="G11" s="290"/>
      <c r="H11" s="76" t="s">
        <v>90</v>
      </c>
      <c r="I11" s="76" t="s">
        <v>91</v>
      </c>
      <c r="J11" s="76" t="s">
        <v>92</v>
      </c>
      <c r="L11" s="7"/>
    </row>
    <row r="12" spans="2:13" s="2" customFormat="1" ht="15.6">
      <c r="C12" s="279" t="s">
        <v>93</v>
      </c>
      <c r="D12" s="280"/>
      <c r="E12" s="280"/>
      <c r="F12" s="280"/>
      <c r="G12" s="280"/>
      <c r="H12" s="280"/>
      <c r="I12" s="280"/>
      <c r="J12" s="281"/>
      <c r="L12" s="7"/>
    </row>
    <row r="13" spans="2:13" s="2" customFormat="1" ht="15.6">
      <c r="B13" s="275"/>
      <c r="C13" s="165">
        <v>1.1000000000000001</v>
      </c>
      <c r="D13" s="78" t="s">
        <v>94</v>
      </c>
      <c r="E13" s="79"/>
      <c r="F13" s="80" t="s">
        <v>95</v>
      </c>
      <c r="G13" s="81">
        <v>71</v>
      </c>
      <c r="H13" s="80" t="s">
        <v>96</v>
      </c>
      <c r="I13" s="79"/>
      <c r="J13" s="82">
        <f>I13*G13</f>
        <v>0</v>
      </c>
      <c r="L13" s="9"/>
    </row>
    <row r="14" spans="2:13" s="2" customFormat="1" ht="46.5">
      <c r="B14" s="275"/>
      <c r="C14" s="165">
        <v>1.2</v>
      </c>
      <c r="D14" s="83" t="s">
        <v>97</v>
      </c>
      <c r="E14" s="84" t="s">
        <v>98</v>
      </c>
      <c r="F14" s="80" t="s">
        <v>95</v>
      </c>
      <c r="G14" s="81">
        <v>1</v>
      </c>
      <c r="H14" s="80" t="s">
        <v>99</v>
      </c>
      <c r="I14" s="79">
        <v>13600</v>
      </c>
      <c r="J14" s="82">
        <f t="shared" ref="J14" si="0">I14*G14</f>
        <v>13600</v>
      </c>
      <c r="L14" s="9"/>
    </row>
    <row r="15" spans="2:13" s="2" customFormat="1" ht="15.6">
      <c r="B15" s="164"/>
      <c r="C15" s="276" t="s">
        <v>100</v>
      </c>
      <c r="D15" s="277"/>
      <c r="E15" s="277"/>
      <c r="F15" s="277"/>
      <c r="G15" s="277"/>
      <c r="H15" s="277"/>
      <c r="I15" s="278"/>
      <c r="J15" s="82">
        <f>SUM(J13:J14)</f>
        <v>13600</v>
      </c>
      <c r="L15" s="9"/>
    </row>
    <row r="16" spans="2:13" ht="19.5" customHeight="1">
      <c r="C16" s="10"/>
      <c r="D16" s="3"/>
      <c r="E16" s="3"/>
      <c r="F16" s="3"/>
      <c r="G16" s="3"/>
      <c r="H16" s="3"/>
      <c r="I16" s="3"/>
      <c r="J16" s="3"/>
      <c r="K16" s="23"/>
      <c r="L16" s="23"/>
    </row>
    <row r="17" spans="2:12" s="2" customFormat="1" ht="15.6" customHeight="1">
      <c r="C17" s="279" t="s">
        <v>101</v>
      </c>
      <c r="D17" s="280"/>
      <c r="E17" s="280"/>
      <c r="F17" s="280"/>
      <c r="G17" s="280"/>
      <c r="H17" s="280"/>
      <c r="I17" s="280"/>
      <c r="J17" s="281"/>
      <c r="L17" s="7"/>
    </row>
    <row r="18" spans="2:12" s="2" customFormat="1" ht="15.6">
      <c r="B18" s="275"/>
      <c r="C18" s="165">
        <v>2.1</v>
      </c>
      <c r="D18" s="78" t="s">
        <v>102</v>
      </c>
      <c r="E18" s="79"/>
      <c r="F18" s="80" t="s">
        <v>95</v>
      </c>
      <c r="G18" s="81">
        <v>71</v>
      </c>
      <c r="H18" s="80" t="s">
        <v>96</v>
      </c>
      <c r="I18" s="79"/>
      <c r="J18" s="82">
        <f>I18*G18</f>
        <v>0</v>
      </c>
      <c r="L18" s="9"/>
    </row>
    <row r="19" spans="2:12" s="2" customFormat="1" ht="46.5">
      <c r="B19" s="275"/>
      <c r="C19" s="165">
        <v>2.2000000000000002</v>
      </c>
      <c r="D19" s="83" t="s">
        <v>103</v>
      </c>
      <c r="E19" s="84" t="s">
        <v>98</v>
      </c>
      <c r="F19" s="80" t="s">
        <v>95</v>
      </c>
      <c r="G19" s="81">
        <v>1</v>
      </c>
      <c r="H19" s="80" t="s">
        <v>99</v>
      </c>
      <c r="I19" s="79">
        <v>13600</v>
      </c>
      <c r="J19" s="82">
        <f t="shared" ref="J19" si="1">I19*G19</f>
        <v>13600</v>
      </c>
      <c r="L19" s="9"/>
    </row>
    <row r="20" spans="2:12" s="2" customFormat="1" ht="15.6" customHeight="1">
      <c r="B20" s="164"/>
      <c r="C20" s="276" t="s">
        <v>104</v>
      </c>
      <c r="D20" s="277"/>
      <c r="E20" s="277"/>
      <c r="F20" s="277"/>
      <c r="G20" s="277"/>
      <c r="H20" s="277"/>
      <c r="I20" s="278"/>
      <c r="J20" s="82">
        <f>SUM(J18:J19)</f>
        <v>13600</v>
      </c>
      <c r="L20" s="9"/>
    </row>
    <row r="21" spans="2:12" s="2" customFormat="1" ht="15.6">
      <c r="B21" s="164"/>
      <c r="C21" s="166"/>
      <c r="D21" s="166"/>
      <c r="E21" s="166"/>
      <c r="F21" s="166"/>
      <c r="G21" s="166"/>
      <c r="H21" s="166"/>
      <c r="I21" s="166"/>
      <c r="J21" s="9"/>
      <c r="L21" s="9"/>
    </row>
    <row r="22" spans="2:12" s="2" customFormat="1" ht="15.6" customHeight="1">
      <c r="C22" s="279" t="s">
        <v>105</v>
      </c>
      <c r="D22" s="280"/>
      <c r="E22" s="280"/>
      <c r="F22" s="280"/>
      <c r="G22" s="280"/>
      <c r="H22" s="280"/>
      <c r="I22" s="280"/>
      <c r="J22" s="281"/>
      <c r="L22" s="7"/>
    </row>
    <row r="23" spans="2:12" s="2" customFormat="1" ht="15.6">
      <c r="B23" s="275"/>
      <c r="C23" s="165">
        <v>3.1</v>
      </c>
      <c r="D23" s="78" t="s">
        <v>106</v>
      </c>
      <c r="E23" s="79"/>
      <c r="F23" s="80" t="s">
        <v>95</v>
      </c>
      <c r="G23" s="81">
        <v>71</v>
      </c>
      <c r="H23" s="80" t="s">
        <v>96</v>
      </c>
      <c r="I23" s="79"/>
      <c r="J23" s="82">
        <f>I23*G23</f>
        <v>0</v>
      </c>
      <c r="L23" s="9"/>
    </row>
    <row r="24" spans="2:12" s="2" customFormat="1" ht="46.5">
      <c r="B24" s="275"/>
      <c r="C24" s="165">
        <v>3.2</v>
      </c>
      <c r="D24" s="83" t="s">
        <v>107</v>
      </c>
      <c r="E24" s="84" t="s">
        <v>98</v>
      </c>
      <c r="F24" s="80" t="s">
        <v>95</v>
      </c>
      <c r="G24" s="81">
        <v>1</v>
      </c>
      <c r="H24" s="80" t="s">
        <v>99</v>
      </c>
      <c r="I24" s="79">
        <v>13600</v>
      </c>
      <c r="J24" s="82">
        <f t="shared" ref="J24" si="2">I24*G24</f>
        <v>13600</v>
      </c>
      <c r="L24" s="9"/>
    </row>
    <row r="25" spans="2:12" s="2" customFormat="1" ht="15.6" customHeight="1">
      <c r="B25" s="164"/>
      <c r="C25" s="276" t="s">
        <v>108</v>
      </c>
      <c r="D25" s="277"/>
      <c r="E25" s="277"/>
      <c r="F25" s="277"/>
      <c r="G25" s="277"/>
      <c r="H25" s="277"/>
      <c r="I25" s="278"/>
      <c r="J25" s="82">
        <f>SUM(J23:J24)</f>
        <v>13600</v>
      </c>
      <c r="L25" s="9"/>
    </row>
    <row r="26" spans="2:12" s="2" customFormat="1" ht="15.6">
      <c r="B26" s="164"/>
      <c r="C26" s="166"/>
      <c r="D26" s="166"/>
      <c r="E26" s="166"/>
      <c r="F26" s="166"/>
      <c r="G26" s="166"/>
      <c r="H26" s="166"/>
      <c r="I26" s="166"/>
      <c r="J26" s="9"/>
      <c r="L26" s="9"/>
    </row>
    <row r="27" spans="2:12" s="2" customFormat="1" ht="15.6" customHeight="1">
      <c r="C27" s="279" t="s">
        <v>109</v>
      </c>
      <c r="D27" s="280"/>
      <c r="E27" s="280"/>
      <c r="F27" s="280"/>
      <c r="G27" s="280"/>
      <c r="H27" s="280"/>
      <c r="I27" s="280"/>
      <c r="J27" s="281"/>
      <c r="L27" s="7"/>
    </row>
    <row r="28" spans="2:12" s="2" customFormat="1" ht="15.6">
      <c r="B28" s="275"/>
      <c r="C28" s="165">
        <v>4.0999999999999996</v>
      </c>
      <c r="D28" s="78" t="s">
        <v>106</v>
      </c>
      <c r="E28" s="79"/>
      <c r="F28" s="80" t="s">
        <v>95</v>
      </c>
      <c r="G28" s="81">
        <v>71</v>
      </c>
      <c r="H28" s="80" t="s">
        <v>96</v>
      </c>
      <c r="I28" s="79"/>
      <c r="J28" s="82">
        <f>I28*G28</f>
        <v>0</v>
      </c>
      <c r="L28" s="9"/>
    </row>
    <row r="29" spans="2:12" s="2" customFormat="1" ht="46.5">
      <c r="B29" s="275"/>
      <c r="C29" s="165">
        <v>4.2</v>
      </c>
      <c r="D29" s="83" t="s">
        <v>110</v>
      </c>
      <c r="E29" s="84" t="s">
        <v>98</v>
      </c>
      <c r="F29" s="80" t="s">
        <v>95</v>
      </c>
      <c r="G29" s="81">
        <v>1</v>
      </c>
      <c r="H29" s="80" t="s">
        <v>99</v>
      </c>
      <c r="I29" s="79">
        <v>13600</v>
      </c>
      <c r="J29" s="82">
        <f t="shared" ref="J29" si="3">I29*G29</f>
        <v>13600</v>
      </c>
      <c r="L29" s="9"/>
    </row>
    <row r="30" spans="2:12" s="2" customFormat="1" ht="15.6" customHeight="1">
      <c r="B30" s="164"/>
      <c r="C30" s="276" t="s">
        <v>111</v>
      </c>
      <c r="D30" s="277"/>
      <c r="E30" s="277"/>
      <c r="F30" s="277"/>
      <c r="G30" s="277"/>
      <c r="H30" s="277"/>
      <c r="I30" s="278"/>
      <c r="J30" s="82">
        <f>SUM(J28:J29)</f>
        <v>13600</v>
      </c>
      <c r="L30" s="9"/>
    </row>
    <row r="31" spans="2:12" ht="19.5" customHeight="1">
      <c r="C31" s="10"/>
      <c r="D31" s="3"/>
      <c r="E31" s="3"/>
      <c r="F31" s="3"/>
      <c r="G31" s="3"/>
      <c r="H31" s="3"/>
      <c r="I31" s="3"/>
      <c r="J31" s="3"/>
      <c r="K31" s="23"/>
      <c r="L31" s="23"/>
    </row>
    <row r="32" spans="2:12" ht="38.450000000000003" customHeight="1">
      <c r="C32" s="13"/>
      <c r="D32" s="291" t="s">
        <v>112</v>
      </c>
      <c r="E32" s="291"/>
      <c r="F32" s="291"/>
      <c r="G32" s="291"/>
      <c r="H32" s="291"/>
      <c r="I32" s="291"/>
      <c r="J32" s="360"/>
      <c r="L32" s="9"/>
    </row>
    <row r="33" spans="3:14" ht="57" customHeight="1">
      <c r="C33" s="13"/>
      <c r="D33" s="291" t="s">
        <v>113</v>
      </c>
      <c r="E33" s="291"/>
      <c r="F33" s="291"/>
      <c r="G33" s="291"/>
      <c r="H33" s="291"/>
      <c r="I33" s="291"/>
      <c r="J33" s="360"/>
      <c r="L33" s="9"/>
    </row>
    <row r="34" spans="3:14" ht="54.95" customHeight="1">
      <c r="C34" s="14"/>
      <c r="D34" s="291" t="s">
        <v>114</v>
      </c>
      <c r="E34" s="291"/>
      <c r="F34" s="291"/>
      <c r="G34" s="291"/>
      <c r="H34" s="291"/>
      <c r="I34" s="291"/>
      <c r="J34" s="360"/>
      <c r="L34" s="9"/>
    </row>
    <row r="35" spans="3:14" ht="54.95" customHeight="1">
      <c r="C35" s="14"/>
      <c r="D35" s="85" t="s">
        <v>115</v>
      </c>
      <c r="E35" s="86" t="s">
        <v>116</v>
      </c>
      <c r="F35" s="282" t="s">
        <v>117</v>
      </c>
      <c r="G35" s="282"/>
      <c r="H35" s="282"/>
      <c r="I35" s="360"/>
      <c r="J35" s="360"/>
      <c r="L35" s="9"/>
    </row>
    <row r="36" spans="3:14" ht="30.75" customHeight="1">
      <c r="C36" s="15"/>
      <c r="D36" s="15" t="s">
        <v>118</v>
      </c>
      <c r="E36" s="16"/>
      <c r="F36" s="15" t="s">
        <v>119</v>
      </c>
      <c r="G36" s="16"/>
      <c r="H36" s="16"/>
      <c r="I36" s="16"/>
      <c r="J36" s="16"/>
      <c r="L36" s="9"/>
    </row>
    <row r="37" spans="3:14" ht="30.75" customHeight="1">
      <c r="C37" s="17"/>
      <c r="D37" s="14" t="s">
        <v>120</v>
      </c>
      <c r="E37" s="87"/>
      <c r="F37" s="18"/>
      <c r="G37" s="16"/>
      <c r="H37" s="16"/>
      <c r="I37" s="16"/>
      <c r="J37" s="16"/>
      <c r="L37" s="9"/>
    </row>
    <row r="38" spans="3:14" ht="30.75" customHeight="1">
      <c r="C38" s="19"/>
      <c r="D38" s="14" t="s">
        <v>121</v>
      </c>
      <c r="E38" s="87" t="s">
        <v>122</v>
      </c>
      <c r="F38" s="14" t="s">
        <v>123</v>
      </c>
      <c r="G38" s="16"/>
      <c r="H38" s="16"/>
      <c r="I38" s="16"/>
      <c r="J38" s="16"/>
      <c r="L38" s="9"/>
    </row>
    <row r="39" spans="3:14" ht="35.25" customHeight="1">
      <c r="C39" s="15"/>
      <c r="D39" s="30" t="s">
        <v>124</v>
      </c>
      <c r="E39" s="20"/>
      <c r="F39" s="20"/>
      <c r="G39" s="20"/>
      <c r="H39" s="20"/>
      <c r="I39" s="20"/>
      <c r="J39" s="20"/>
      <c r="L39" s="21"/>
    </row>
    <row r="40" spans="3:14" ht="29.25" customHeight="1">
      <c r="C40" s="17"/>
      <c r="K40" s="22"/>
      <c r="L40" s="23"/>
    </row>
    <row r="41" spans="3:14" ht="29.25" customHeight="1">
      <c r="C41" s="10"/>
      <c r="D41" s="3"/>
      <c r="E41" s="3"/>
      <c r="F41" s="3"/>
      <c r="G41" s="3"/>
      <c r="H41" s="3"/>
      <c r="I41" s="3"/>
      <c r="J41" s="3"/>
      <c r="K41" s="22"/>
      <c r="L41" s="23"/>
    </row>
    <row r="42" spans="3:14" ht="29.25" customHeight="1">
      <c r="C42" s="19"/>
      <c r="D42" s="3"/>
      <c r="E42" s="3"/>
      <c r="F42" s="3"/>
      <c r="G42" s="3"/>
      <c r="H42" s="3"/>
      <c r="I42" s="3"/>
      <c r="J42" s="3"/>
      <c r="K42" s="23"/>
      <c r="L42" s="23"/>
    </row>
    <row r="43" spans="3:14" ht="29.25" customHeight="1">
      <c r="C43" s="10"/>
      <c r="D43" s="3"/>
      <c r="E43" s="3"/>
      <c r="F43" s="3"/>
      <c r="G43" s="3"/>
      <c r="H43" s="3"/>
      <c r="I43" s="3"/>
      <c r="J43" s="3"/>
      <c r="K43" s="23"/>
      <c r="L43" s="23"/>
    </row>
    <row r="44" spans="3:14" ht="15.6">
      <c r="C44" s="10"/>
      <c r="D44" s="12"/>
      <c r="E44" s="12"/>
      <c r="F44" s="12"/>
      <c r="G44" s="12"/>
      <c r="H44" s="12"/>
      <c r="I44" s="12"/>
      <c r="J44" s="12"/>
      <c r="K44" s="12"/>
    </row>
    <row r="45" spans="3:14" ht="33" customHeight="1">
      <c r="K45" s="24"/>
      <c r="L45" s="25"/>
      <c r="M45" s="26"/>
    </row>
    <row r="46" spans="3:14" ht="31.5" customHeight="1">
      <c r="K46" s="27"/>
      <c r="L46" s="27"/>
      <c r="M46" s="28"/>
      <c r="N46" s="28"/>
    </row>
    <row r="47" spans="3:14" ht="27" customHeight="1">
      <c r="K47" s="11"/>
      <c r="L47" s="26"/>
      <c r="M47" s="26"/>
    </row>
    <row r="48" spans="3:14" ht="37.5" customHeight="1">
      <c r="K48" s="11"/>
      <c r="L48" s="26"/>
      <c r="M48" s="26"/>
    </row>
    <row r="49" spans="11:13" ht="27" customHeight="1">
      <c r="K49" s="11"/>
      <c r="L49" s="26"/>
      <c r="M49" s="26"/>
    </row>
    <row r="50" spans="11:13" ht="27" customHeight="1">
      <c r="K50" s="11"/>
      <c r="L50" s="26"/>
      <c r="M50" s="26"/>
    </row>
    <row r="51" spans="11:13" ht="27" customHeight="1">
      <c r="K51" s="29"/>
      <c r="L51" s="3"/>
    </row>
    <row r="52" spans="11:13" ht="12.6">
      <c r="K52" s="20"/>
      <c r="L52" s="26"/>
      <c r="M52" s="26"/>
    </row>
    <row r="53" spans="11:13" ht="27" customHeight="1">
      <c r="K53" s="11"/>
      <c r="L53" s="26"/>
      <c r="M53" s="26"/>
    </row>
    <row r="54" spans="11:13" ht="27" customHeight="1">
      <c r="K54" s="12"/>
    </row>
    <row r="55" spans="11:13" ht="27" customHeight="1">
      <c r="K55" s="29"/>
      <c r="L55" s="3"/>
    </row>
    <row r="56" spans="11:13" ht="27" customHeight="1">
      <c r="K56" s="12"/>
    </row>
    <row r="57" spans="11:13" ht="27" customHeight="1">
      <c r="K57" s="12"/>
    </row>
  </sheetData>
  <protectedRanges>
    <protectedRange sqref="E28:E31 E13:E16 E18:E21 E23:E26" name="Range1_1_1_1"/>
    <protectedRange sqref="D28:D31 D13:D16 D18:D21 D23:D26" name="Range1"/>
    <protectedRange sqref="G28:G31 G13:G16 G18:G21 G23:G26" name="Range1_1"/>
  </protectedRanges>
  <mergeCells count="23">
    <mergeCell ref="F35:J35"/>
    <mergeCell ref="E2:G4"/>
    <mergeCell ref="I3:K3"/>
    <mergeCell ref="D5:K5"/>
    <mergeCell ref="D7:K7"/>
    <mergeCell ref="F8:H8"/>
    <mergeCell ref="D9:K9"/>
    <mergeCell ref="F11:G11"/>
    <mergeCell ref="D32:J32"/>
    <mergeCell ref="D33:J33"/>
    <mergeCell ref="D34:J34"/>
    <mergeCell ref="C20:I20"/>
    <mergeCell ref="C22:J22"/>
    <mergeCell ref="B13:B14"/>
    <mergeCell ref="C12:J12"/>
    <mergeCell ref="C15:I15"/>
    <mergeCell ref="C17:J17"/>
    <mergeCell ref="B18:B19"/>
    <mergeCell ref="B23:B24"/>
    <mergeCell ref="C25:I25"/>
    <mergeCell ref="C27:J27"/>
    <mergeCell ref="B28:B29"/>
    <mergeCell ref="C30:I30"/>
  </mergeCells>
  <phoneticPr fontId="62" type="noConversion"/>
  <conditionalFormatting sqref="D13:D14 D14:E14 G13:G14">
    <cfRule type="containsBlanks" dxfId="12" priority="11">
      <formula>LEN(TRIM(D13))=0</formula>
    </cfRule>
  </conditionalFormatting>
  <conditionalFormatting sqref="E14">
    <cfRule type="containsText" dxfId="11" priority="12" operator="containsText" text="specify">
      <formula>NOT(ISERROR(SEARCH("specify",E14)))</formula>
    </cfRule>
    <cfRule type="containsText" dxfId="10" priority="13" operator="containsText" text="please choose">
      <formula>NOT(ISERROR(SEARCH("please choose",E14)))</formula>
    </cfRule>
  </conditionalFormatting>
  <conditionalFormatting sqref="D18:D19 E19 G18:G19">
    <cfRule type="containsBlanks" dxfId="9" priority="7">
      <formula>LEN(TRIM(D18))=0</formula>
    </cfRule>
  </conditionalFormatting>
  <conditionalFormatting sqref="E19">
    <cfRule type="containsText" dxfId="8" priority="8" operator="containsText" text="specify">
      <formula>NOT(ISERROR(SEARCH("specify",E19)))</formula>
    </cfRule>
    <cfRule type="containsText" dxfId="7" priority="9" operator="containsText" text="please choose">
      <formula>NOT(ISERROR(SEARCH("please choose",E19)))</formula>
    </cfRule>
  </conditionalFormatting>
  <conditionalFormatting sqref="D23:D24 E24 G23:G24">
    <cfRule type="containsBlanks" dxfId="6" priority="4">
      <formula>LEN(TRIM(D23))=0</formula>
    </cfRule>
  </conditionalFormatting>
  <conditionalFormatting sqref="E24">
    <cfRule type="containsText" dxfId="5" priority="5" operator="containsText" text="specify">
      <formula>NOT(ISERROR(SEARCH("specify",E24)))</formula>
    </cfRule>
    <cfRule type="containsText" dxfId="4" priority="6" operator="containsText" text="please choose">
      <formula>NOT(ISERROR(SEARCH("please choose",E24)))</formula>
    </cfRule>
  </conditionalFormatting>
  <conditionalFormatting sqref="D28:D29 E29 G28:G29">
    <cfRule type="containsBlanks" dxfId="3" priority="1">
      <formula>LEN(TRIM(D28))=0</formula>
    </cfRule>
  </conditionalFormatting>
  <conditionalFormatting sqref="E29">
    <cfRule type="containsText" dxfId="2" priority="2" operator="containsText" text="specify">
      <formula>NOT(ISERROR(SEARCH("specify",E29)))</formula>
    </cfRule>
    <cfRule type="containsText" dxfId="1" priority="3" operator="containsText" text="please choose">
      <formula>NOT(ISERROR(SEARCH("please choose",E29)))</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05CD0-A751-4911-9017-4240A978E03E}">
  <dimension ref="A1:W119"/>
  <sheetViews>
    <sheetView showGridLines="0" zoomScale="110" zoomScaleNormal="110" zoomScaleSheetLayoutView="85" zoomScalePageLayoutView="130" workbookViewId="0">
      <pane ySplit="9" topLeftCell="A10" activePane="bottomLeft" state="frozen"/>
      <selection pane="bottomLeft" activeCell="M4" sqref="M4:N4"/>
    </sheetView>
  </sheetViews>
  <sheetFormatPr defaultColWidth="4.5703125" defaultRowHeight="10.35" customHeight="1" outlineLevelRow="1"/>
  <cols>
    <col min="1" max="1" width="4.140625" style="105" customWidth="1"/>
    <col min="2" max="2" width="23.42578125" style="160" customWidth="1"/>
    <col min="3" max="3" width="22.5703125" style="124" customWidth="1"/>
    <col min="4" max="4" width="9" style="92" bestFit="1" customWidth="1"/>
    <col min="5" max="5" width="6.85546875" style="94" bestFit="1" customWidth="1"/>
    <col min="6" max="6" width="9.28515625" style="92" bestFit="1" customWidth="1"/>
    <col min="7" max="7" width="6.85546875" style="94" bestFit="1" customWidth="1"/>
    <col min="8" max="8" width="9.28515625" style="92" bestFit="1" customWidth="1"/>
    <col min="9" max="9" width="6.85546875" style="94" bestFit="1" customWidth="1"/>
    <col min="10" max="10" width="9.28515625" style="92" bestFit="1" customWidth="1"/>
    <col min="11" max="11" width="6.85546875" style="94" bestFit="1" customWidth="1"/>
    <col min="12" max="12" width="9.28515625" style="92" bestFit="1" customWidth="1"/>
    <col min="13" max="13" width="6.85546875" style="162" bestFit="1" customWidth="1"/>
    <col min="14" max="14" width="9.28515625" style="91" bestFit="1" customWidth="1"/>
    <col min="15" max="15" width="27.42578125" style="91" customWidth="1"/>
    <col min="16" max="16" width="45.42578125" style="91" hidden="1" customWidth="1"/>
    <col min="17" max="16384" width="4.5703125" style="91"/>
  </cols>
  <sheetData>
    <row r="1" spans="1:23" ht="72" customHeight="1">
      <c r="A1" s="340" t="s">
        <v>125</v>
      </c>
      <c r="B1" s="340"/>
      <c r="C1" s="340"/>
      <c r="D1" s="340"/>
      <c r="E1" s="340"/>
      <c r="F1" s="340"/>
      <c r="G1" s="340"/>
      <c r="H1" s="340"/>
      <c r="I1" s="340"/>
      <c r="J1" s="340"/>
      <c r="K1" s="88"/>
      <c r="L1" s="341"/>
      <c r="M1" s="342"/>
      <c r="N1" s="342"/>
      <c r="O1" s="89" t="s">
        <v>126</v>
      </c>
      <c r="P1" s="90"/>
      <c r="Q1" s="90"/>
      <c r="R1" s="90"/>
      <c r="S1" s="90"/>
      <c r="T1" s="90"/>
    </row>
    <row r="2" spans="1:23" ht="14.1" customHeight="1">
      <c r="A2" s="343" t="s">
        <v>127</v>
      </c>
      <c r="B2" s="343"/>
      <c r="C2" s="344" t="s">
        <v>128</v>
      </c>
      <c r="D2" s="344"/>
      <c r="E2" s="344"/>
      <c r="G2" s="345" t="s">
        <v>129</v>
      </c>
      <c r="H2" s="345"/>
      <c r="K2" s="95"/>
      <c r="L2" s="93" t="s">
        <v>121</v>
      </c>
      <c r="M2" s="346"/>
      <c r="N2" s="346"/>
    </row>
    <row r="3" spans="1:23" ht="14.1" customHeight="1">
      <c r="A3" s="294" t="s">
        <v>130</v>
      </c>
      <c r="B3" s="294"/>
      <c r="C3" s="347"/>
      <c r="D3" s="347"/>
      <c r="E3" s="347"/>
      <c r="G3" s="348" t="s">
        <v>131</v>
      </c>
      <c r="H3" s="348"/>
      <c r="I3" s="348"/>
      <c r="J3" s="348"/>
      <c r="K3" s="348"/>
      <c r="L3" s="96" t="s">
        <v>132</v>
      </c>
      <c r="M3" s="350" t="s">
        <v>133</v>
      </c>
      <c r="N3" s="350"/>
    </row>
    <row r="4" spans="1:23" ht="14.1" customHeight="1">
      <c r="A4" s="294" t="s">
        <v>134</v>
      </c>
      <c r="B4" s="294"/>
      <c r="C4" s="347"/>
      <c r="D4" s="347"/>
      <c r="E4" s="347"/>
      <c r="G4" s="348"/>
      <c r="H4" s="348"/>
      <c r="I4" s="348"/>
      <c r="J4" s="348"/>
      <c r="K4" s="348"/>
      <c r="L4" s="96" t="s">
        <v>135</v>
      </c>
      <c r="M4" s="350" t="s">
        <v>7</v>
      </c>
      <c r="N4" s="350"/>
    </row>
    <row r="5" spans="1:23" ht="14.1" customHeight="1">
      <c r="A5" s="351" t="s">
        <v>136</v>
      </c>
      <c r="B5" s="351"/>
      <c r="C5" s="352" t="s">
        <v>137</v>
      </c>
      <c r="D5" s="352"/>
      <c r="E5" s="352"/>
      <c r="F5" s="97"/>
      <c r="G5" s="349"/>
      <c r="H5" s="349"/>
      <c r="I5" s="349"/>
      <c r="J5" s="349"/>
      <c r="K5" s="349"/>
      <c r="L5" s="98"/>
      <c r="M5" s="353" t="str">
        <f>"Bidder 1 to 5 of "&amp;TEXT(IF(COUNTA('[5]Bidder 6-10'!E11:E37,'[5]Bidder 6-10'!G11:G37,'[5]Bidder 6-10'!I11:I37,'[5]Bidder 6-10'!K11:K37,'[5]Bidder 6-10'!M11:M37)+COUNTA('[5]Bidder 6-10'!E39:E110,'[5]Bidder 6-10'!G39:G110,'[5]Bidder 6-10'!I39:I110,'[5]Bidder 6-10'!K39:K110,'[5]Bidder 6-10'!M39:M110)&gt;0,"10","5"),"0")</f>
        <v>Bidder 1 to 5 of 5</v>
      </c>
      <c r="N5" s="354"/>
      <c r="O5" s="336" t="s">
        <v>138</v>
      </c>
      <c r="P5" s="99"/>
      <c r="Q5" s="100"/>
      <c r="R5" s="100"/>
      <c r="S5" s="100"/>
      <c r="T5" s="100"/>
      <c r="U5" s="100"/>
      <c r="V5" s="100"/>
      <c r="W5" s="100"/>
    </row>
    <row r="6" spans="1:23" s="104" customFormat="1" ht="27.75" customHeight="1">
      <c r="A6" s="101"/>
      <c r="B6" s="102"/>
      <c r="C6" s="103"/>
      <c r="D6" s="102"/>
      <c r="E6" s="337" t="s">
        <v>139</v>
      </c>
      <c r="F6" s="338"/>
      <c r="G6" s="337" t="s">
        <v>140</v>
      </c>
      <c r="H6" s="338"/>
      <c r="I6" s="337" t="s">
        <v>141</v>
      </c>
      <c r="J6" s="338"/>
      <c r="K6" s="337" t="s">
        <v>142</v>
      </c>
      <c r="L6" s="338"/>
      <c r="M6" s="337" t="s">
        <v>143</v>
      </c>
      <c r="N6" s="339"/>
      <c r="O6" s="336"/>
      <c r="P6" s="99"/>
      <c r="Q6" s="100"/>
      <c r="R6" s="100"/>
      <c r="S6" s="100"/>
      <c r="T6" s="100"/>
      <c r="U6" s="100"/>
      <c r="V6" s="100"/>
      <c r="W6" s="100"/>
    </row>
    <row r="7" spans="1:23" ht="9.75" customHeight="1">
      <c r="B7" s="330" t="s">
        <v>144</v>
      </c>
      <c r="C7" s="331"/>
      <c r="D7" s="167" t="s">
        <v>145</v>
      </c>
      <c r="E7" s="168" t="s">
        <v>146</v>
      </c>
      <c r="F7" s="169" t="s">
        <v>147</v>
      </c>
      <c r="G7" s="168" t="s">
        <v>146</v>
      </c>
      <c r="H7" s="169" t="s">
        <v>147</v>
      </c>
      <c r="I7" s="168" t="s">
        <v>146</v>
      </c>
      <c r="J7" s="169" t="s">
        <v>147</v>
      </c>
      <c r="K7" s="168" t="s">
        <v>146</v>
      </c>
      <c r="L7" s="169" t="s">
        <v>147</v>
      </c>
      <c r="M7" s="168" t="s">
        <v>146</v>
      </c>
      <c r="N7" s="105" t="s">
        <v>147</v>
      </c>
    </row>
    <row r="8" spans="1:23" ht="10.35" customHeight="1">
      <c r="B8" s="332" t="s">
        <v>148</v>
      </c>
      <c r="C8" s="333"/>
      <c r="D8" s="170" t="s">
        <v>149</v>
      </c>
      <c r="E8" s="168" t="s">
        <v>150</v>
      </c>
      <c r="F8" s="169" t="s">
        <v>151</v>
      </c>
      <c r="G8" s="168" t="s">
        <v>150</v>
      </c>
      <c r="H8" s="169" t="s">
        <v>151</v>
      </c>
      <c r="I8" s="168" t="s">
        <v>150</v>
      </c>
      <c r="J8" s="169" t="s">
        <v>151</v>
      </c>
      <c r="K8" s="168" t="s">
        <v>150</v>
      </c>
      <c r="L8" s="169" t="s">
        <v>151</v>
      </c>
      <c r="M8" s="168" t="s">
        <v>150</v>
      </c>
      <c r="N8" s="105" t="s">
        <v>151</v>
      </c>
    </row>
    <row r="9" spans="1:23" ht="9.9499999999999993">
      <c r="A9" s="106"/>
      <c r="B9" s="334"/>
      <c r="C9" s="335"/>
      <c r="D9" s="107" t="s">
        <v>152</v>
      </c>
      <c r="E9" s="108" t="s">
        <v>153</v>
      </c>
      <c r="F9" s="109" t="s">
        <v>154</v>
      </c>
      <c r="G9" s="108" t="s">
        <v>153</v>
      </c>
      <c r="H9" s="109" t="s">
        <v>154</v>
      </c>
      <c r="I9" s="108" t="s">
        <v>153</v>
      </c>
      <c r="J9" s="109" t="s">
        <v>154</v>
      </c>
      <c r="K9" s="108" t="s">
        <v>153</v>
      </c>
      <c r="L9" s="109" t="s">
        <v>154</v>
      </c>
      <c r="M9" s="108" t="s">
        <v>153</v>
      </c>
      <c r="N9" s="106" t="s">
        <v>154</v>
      </c>
    </row>
    <row r="10" spans="1:23" s="111" customFormat="1" ht="12.75" customHeight="1">
      <c r="A10" s="110" t="s">
        <v>155</v>
      </c>
      <c r="B10" s="318" t="s">
        <v>156</v>
      </c>
      <c r="C10" s="319"/>
      <c r="D10" s="319"/>
      <c r="E10" s="319"/>
      <c r="F10" s="319"/>
      <c r="G10" s="319"/>
      <c r="H10" s="319"/>
      <c r="I10" s="319"/>
      <c r="J10" s="319"/>
      <c r="K10" s="319"/>
      <c r="L10" s="319"/>
      <c r="M10" s="319"/>
      <c r="N10" s="319"/>
      <c r="P10" s="112" t="str">
        <f>IF(ISBLANK(B10),A10,B10)</f>
        <v>Assessment of technical-methodological design</v>
      </c>
    </row>
    <row r="11" spans="1:23" ht="10.5">
      <c r="A11" s="113" t="s">
        <v>157</v>
      </c>
      <c r="B11" s="320" t="s">
        <v>158</v>
      </c>
      <c r="C11" s="321"/>
      <c r="D11" s="114"/>
      <c r="E11" s="115"/>
      <c r="F11" s="116"/>
      <c r="G11" s="117"/>
      <c r="H11" s="116"/>
      <c r="I11" s="117"/>
      <c r="J11" s="116"/>
      <c r="K11" s="117"/>
      <c r="L11" s="116"/>
      <c r="M11" s="117"/>
      <c r="N11" s="118"/>
      <c r="P11" s="112" t="str">
        <f t="shared" ref="P11:P74" si="0">IF(ISBLANK(B11),A11,B11)</f>
        <v>Strategy</v>
      </c>
    </row>
    <row r="12" spans="1:23" ht="22.5" customHeight="1">
      <c r="A12" s="119" t="s">
        <v>159</v>
      </c>
      <c r="B12" s="312" t="s">
        <v>160</v>
      </c>
      <c r="C12" s="313"/>
      <c r="D12" s="120">
        <v>0.05</v>
      </c>
      <c r="E12" s="121">
        <v>0</v>
      </c>
      <c r="F12" s="122">
        <f>$D12*E12*100</f>
        <v>0</v>
      </c>
      <c r="G12" s="121">
        <v>0</v>
      </c>
      <c r="H12" s="122">
        <f>$D12*G12*100</f>
        <v>0</v>
      </c>
      <c r="I12" s="121">
        <v>0</v>
      </c>
      <c r="J12" s="122">
        <f>$D12*I12*100</f>
        <v>0</v>
      </c>
      <c r="K12" s="121"/>
      <c r="L12" s="122">
        <f>$D12*K12*100</f>
        <v>0</v>
      </c>
      <c r="M12" s="121"/>
      <c r="N12" s="123">
        <f>$D12*M12*100</f>
        <v>0</v>
      </c>
      <c r="P12" s="124" t="str">
        <f t="shared" si="0"/>
        <v>Interpretation of the objectives in the ToRs, critical examination of tasks</v>
      </c>
    </row>
    <row r="13" spans="1:23" ht="22.5" customHeight="1">
      <c r="A13" s="125" t="s">
        <v>161</v>
      </c>
      <c r="B13" s="328" t="s">
        <v>162</v>
      </c>
      <c r="C13" s="329"/>
      <c r="D13" s="126">
        <v>0.2</v>
      </c>
      <c r="E13" s="127">
        <v>0</v>
      </c>
      <c r="F13" s="128">
        <f>$D13*E13*100</f>
        <v>0</v>
      </c>
      <c r="G13" s="127"/>
      <c r="H13" s="128">
        <f>$D13*G13*100</f>
        <v>0</v>
      </c>
      <c r="I13" s="127">
        <v>0</v>
      </c>
      <c r="J13" s="128">
        <f>$D13*I13*100</f>
        <v>0</v>
      </c>
      <c r="K13" s="127"/>
      <c r="L13" s="128">
        <f>$D13*K13*100</f>
        <v>0</v>
      </c>
      <c r="M13" s="127"/>
      <c r="N13" s="129">
        <f>$D13*M13*100</f>
        <v>0</v>
      </c>
      <c r="P13" s="124" t="str">
        <f t="shared" si="0"/>
        <v>Description and justification of the contractor's strategy for delivering the services put out to tender.</v>
      </c>
    </row>
    <row r="14" spans="1:23" s="111" customFormat="1" ht="11.25" customHeight="1">
      <c r="A14" s="302" t="s">
        <v>163</v>
      </c>
      <c r="B14" s="302"/>
      <c r="C14" s="303"/>
      <c r="D14" s="130">
        <f>SUM(D12:D13)</f>
        <v>0.25</v>
      </c>
      <c r="E14" s="131"/>
      <c r="F14" s="132">
        <f>SUM(F12:F13)</f>
        <v>0</v>
      </c>
      <c r="G14" s="131"/>
      <c r="H14" s="132">
        <f>SUM(H12:H13)</f>
        <v>0</v>
      </c>
      <c r="I14" s="131"/>
      <c r="J14" s="132">
        <f>SUM(J12:J13)</f>
        <v>0</v>
      </c>
      <c r="K14" s="131"/>
      <c r="L14" s="132">
        <f>SUM(L12:L13)</f>
        <v>0</v>
      </c>
      <c r="M14" s="131"/>
      <c r="N14" s="133">
        <f>SUM(N12:N13)</f>
        <v>0</v>
      </c>
      <c r="P14" s="112" t="str">
        <f t="shared" si="0"/>
        <v>Interim total 1.1</v>
      </c>
    </row>
    <row r="15" spans="1:23" ht="10.5">
      <c r="A15" s="113" t="s">
        <v>164</v>
      </c>
      <c r="B15" s="320" t="s">
        <v>165</v>
      </c>
      <c r="C15" s="321"/>
      <c r="D15" s="114"/>
      <c r="E15" s="115"/>
      <c r="F15" s="134"/>
      <c r="G15" s="115"/>
      <c r="H15" s="134"/>
      <c r="I15" s="115"/>
      <c r="J15" s="134"/>
      <c r="K15" s="115"/>
      <c r="L15" s="134"/>
      <c r="M15" s="115"/>
      <c r="N15" s="135"/>
      <c r="P15" s="112" t="str">
        <f t="shared" si="0"/>
        <v>Cooperation</v>
      </c>
    </row>
    <row r="16" spans="1:23" ht="22.5" customHeight="1">
      <c r="A16" s="119" t="s">
        <v>166</v>
      </c>
      <c r="B16" s="312" t="s">
        <v>167</v>
      </c>
      <c r="C16" s="313"/>
      <c r="D16" s="120">
        <v>0</v>
      </c>
      <c r="E16" s="121"/>
      <c r="F16" s="122">
        <f>$D16*E16*100</f>
        <v>0</v>
      </c>
      <c r="G16" s="121"/>
      <c r="H16" s="122">
        <f>$D16*G16*100</f>
        <v>0</v>
      </c>
      <c r="I16" s="121"/>
      <c r="J16" s="122">
        <f>$D16*I16*100</f>
        <v>0</v>
      </c>
      <c r="K16" s="121"/>
      <c r="L16" s="122">
        <f>$D16*K16*100</f>
        <v>0</v>
      </c>
      <c r="M16" s="121"/>
      <c r="N16" s="123">
        <f>$D16*M16*100</f>
        <v>0</v>
      </c>
      <c r="P16" s="124" t="str">
        <f t="shared" si="0"/>
        <v>Presentation and interaction between the relevant actors in the contractor's area of responsibility</v>
      </c>
    </row>
    <row r="17" spans="1:16" ht="22.5" customHeight="1">
      <c r="A17" s="119" t="s">
        <v>168</v>
      </c>
      <c r="B17" s="328" t="s">
        <v>169</v>
      </c>
      <c r="C17" s="329"/>
      <c r="D17" s="120">
        <v>0</v>
      </c>
      <c r="E17" s="121"/>
      <c r="F17" s="128">
        <f>$D17*E17*100</f>
        <v>0</v>
      </c>
      <c r="G17" s="121"/>
      <c r="H17" s="128">
        <f>$D17*G17*100</f>
        <v>0</v>
      </c>
      <c r="I17" s="121"/>
      <c r="J17" s="128">
        <f>$D17*I17*100</f>
        <v>0</v>
      </c>
      <c r="K17" s="121"/>
      <c r="L17" s="128">
        <f>$D17*K17*100</f>
        <v>0</v>
      </c>
      <c r="M17" s="121"/>
      <c r="N17" s="129">
        <f>$D17*M17*100</f>
        <v>0</v>
      </c>
      <c r="P17" s="124" t="str">
        <f t="shared" si="0"/>
        <v>Strategy for establishing cooperation and then cooperating with the relevant actors</v>
      </c>
    </row>
    <row r="18" spans="1:16" s="111" customFormat="1" ht="11.25" customHeight="1">
      <c r="A18" s="302" t="s">
        <v>170</v>
      </c>
      <c r="B18" s="302"/>
      <c r="C18" s="303"/>
      <c r="D18" s="130">
        <f>SUM(D16:D17)</f>
        <v>0</v>
      </c>
      <c r="E18" s="131"/>
      <c r="F18" s="132">
        <f>SUM(F16:F17)</f>
        <v>0</v>
      </c>
      <c r="G18" s="131"/>
      <c r="H18" s="132">
        <f>SUM(H16:H17)</f>
        <v>0</v>
      </c>
      <c r="I18" s="131"/>
      <c r="J18" s="132">
        <f>SUM(J16:J17)</f>
        <v>0</v>
      </c>
      <c r="K18" s="131"/>
      <c r="L18" s="132">
        <f>SUM(L16:L17)</f>
        <v>0</v>
      </c>
      <c r="M18" s="131"/>
      <c r="N18" s="133">
        <f>SUM(N16:N17)</f>
        <v>0</v>
      </c>
      <c r="P18" s="112" t="str">
        <f t="shared" si="0"/>
        <v>Interim total 1.2</v>
      </c>
    </row>
    <row r="19" spans="1:16" ht="10.5">
      <c r="A19" s="113" t="s">
        <v>171</v>
      </c>
      <c r="B19" s="320" t="s">
        <v>172</v>
      </c>
      <c r="C19" s="321"/>
      <c r="D19" s="114"/>
      <c r="E19" s="115"/>
      <c r="F19" s="134"/>
      <c r="G19" s="115"/>
      <c r="H19" s="134"/>
      <c r="I19" s="115"/>
      <c r="J19" s="134"/>
      <c r="K19" s="115"/>
      <c r="L19" s="134"/>
      <c r="M19" s="115"/>
      <c r="N19" s="135"/>
      <c r="P19" s="112" t="str">
        <f t="shared" si="0"/>
        <v>Steering structure</v>
      </c>
    </row>
    <row r="20" spans="1:16" ht="22.5" customHeight="1">
      <c r="A20" s="119" t="s">
        <v>173</v>
      </c>
      <c r="B20" s="312" t="s">
        <v>174</v>
      </c>
      <c r="C20" s="313"/>
      <c r="D20" s="120">
        <v>0</v>
      </c>
      <c r="E20" s="121"/>
      <c r="F20" s="122">
        <f>$D20*E20*100</f>
        <v>0</v>
      </c>
      <c r="G20" s="121"/>
      <c r="H20" s="122">
        <f>$D20*G20*100</f>
        <v>0</v>
      </c>
      <c r="I20" s="121"/>
      <c r="J20" s="122">
        <f>$D20*I20*100</f>
        <v>0</v>
      </c>
      <c r="K20" s="121"/>
      <c r="L20" s="122">
        <f>$D20*K20*100</f>
        <v>0</v>
      </c>
      <c r="M20" s="121"/>
      <c r="N20" s="123">
        <f>$D20*M20*100</f>
        <v>0</v>
      </c>
      <c r="P20" s="124" t="str">
        <f t="shared" si="0"/>
        <v>Approach and procedure for steering the measures with the project partners</v>
      </c>
    </row>
    <row r="21" spans="1:16" ht="22.5" customHeight="1">
      <c r="A21" s="119" t="s">
        <v>175</v>
      </c>
      <c r="B21" s="328" t="s">
        <v>176</v>
      </c>
      <c r="C21" s="329"/>
      <c r="D21" s="120">
        <v>0</v>
      </c>
      <c r="E21" s="121"/>
      <c r="F21" s="128">
        <f>$D21*E21*100</f>
        <v>0</v>
      </c>
      <c r="G21" s="121"/>
      <c r="H21" s="128">
        <f>$D21*G21*100</f>
        <v>0</v>
      </c>
      <c r="I21" s="121"/>
      <c r="J21" s="128">
        <f>$D21*I21*100</f>
        <v>0</v>
      </c>
      <c r="K21" s="121"/>
      <c r="L21" s="128">
        <f>$D21*K21*100</f>
        <v>0</v>
      </c>
      <c r="M21" s="121"/>
      <c r="N21" s="129">
        <f>$D21*M21*100</f>
        <v>0</v>
      </c>
      <c r="P21" s="124" t="str">
        <f t="shared" si="0"/>
        <v>Description of contractor's contribution to results monitoring and the associated challenges</v>
      </c>
    </row>
    <row r="22" spans="1:16" s="111" customFormat="1" ht="11.25" customHeight="1">
      <c r="A22" s="302" t="s">
        <v>177</v>
      </c>
      <c r="B22" s="302"/>
      <c r="C22" s="303"/>
      <c r="D22" s="130">
        <f>SUM(D20:D21)</f>
        <v>0</v>
      </c>
      <c r="E22" s="131"/>
      <c r="F22" s="132">
        <f>SUM(F20:F21)</f>
        <v>0</v>
      </c>
      <c r="G22" s="131"/>
      <c r="H22" s="132">
        <f>SUM(H20:H21)</f>
        <v>0</v>
      </c>
      <c r="I22" s="131"/>
      <c r="J22" s="132">
        <f>SUM(J20:J21)</f>
        <v>0</v>
      </c>
      <c r="K22" s="131"/>
      <c r="L22" s="132">
        <f>SUM(L20:L21)</f>
        <v>0</v>
      </c>
      <c r="M22" s="131"/>
      <c r="N22" s="133">
        <f>SUM(N20:N21)</f>
        <v>0</v>
      </c>
      <c r="P22" s="112" t="str">
        <f t="shared" si="0"/>
        <v>Interim total 1.3</v>
      </c>
    </row>
    <row r="23" spans="1:16" ht="10.5">
      <c r="A23" s="113" t="s">
        <v>178</v>
      </c>
      <c r="B23" s="320" t="s">
        <v>179</v>
      </c>
      <c r="C23" s="321"/>
      <c r="D23" s="114"/>
      <c r="E23" s="115"/>
      <c r="F23" s="134"/>
      <c r="G23" s="115"/>
      <c r="H23" s="134"/>
      <c r="I23" s="115"/>
      <c r="J23" s="134"/>
      <c r="K23" s="115"/>
      <c r="L23" s="134"/>
      <c r="M23" s="115"/>
      <c r="N23" s="135"/>
      <c r="P23" s="112" t="str">
        <f t="shared" si="0"/>
        <v>Processes</v>
      </c>
    </row>
    <row r="24" spans="1:16" ht="22.5" customHeight="1">
      <c r="A24" s="119" t="s">
        <v>180</v>
      </c>
      <c r="B24" s="312" t="s">
        <v>181</v>
      </c>
      <c r="C24" s="313"/>
      <c r="D24" s="120">
        <v>0</v>
      </c>
      <c r="E24" s="121">
        <v>0</v>
      </c>
      <c r="F24" s="122">
        <f>$D24*E24*100</f>
        <v>0</v>
      </c>
      <c r="G24" s="121">
        <v>0</v>
      </c>
      <c r="H24" s="122">
        <f>$D24*G24*100</f>
        <v>0</v>
      </c>
      <c r="I24" s="121">
        <v>0</v>
      </c>
      <c r="J24" s="122">
        <f>$D24*I24*100</f>
        <v>0</v>
      </c>
      <c r="K24" s="121"/>
      <c r="L24" s="122">
        <f>$D24*K24*100</f>
        <v>0</v>
      </c>
      <c r="M24" s="121"/>
      <c r="N24" s="123">
        <f>$D24*M24*100</f>
        <v>0</v>
      </c>
      <c r="P24" s="124" t="str">
        <f t="shared" si="0"/>
        <v>Presentation and explanation of the implementation plan: work steps, milestones, schedule</v>
      </c>
    </row>
    <row r="25" spans="1:16" ht="11.25" customHeight="1">
      <c r="A25" s="119" t="s">
        <v>182</v>
      </c>
      <c r="B25" s="328" t="s">
        <v>183</v>
      </c>
      <c r="C25" s="329"/>
      <c r="D25" s="120">
        <v>0</v>
      </c>
      <c r="E25" s="121"/>
      <c r="F25" s="128">
        <f>$D25*E25*100</f>
        <v>0</v>
      </c>
      <c r="G25" s="121"/>
      <c r="H25" s="128">
        <f>$D25*G25*100</f>
        <v>0</v>
      </c>
      <c r="I25" s="121"/>
      <c r="J25" s="128">
        <f>$D25*I25*100</f>
        <v>0</v>
      </c>
      <c r="K25" s="121"/>
      <c r="L25" s="128">
        <f>$D25*K25*100</f>
        <v>0</v>
      </c>
      <c r="M25" s="121"/>
      <c r="N25" s="129">
        <f>$D25*M25*100</f>
        <v>0</v>
      </c>
      <c r="P25" s="124" t="str">
        <f t="shared" si="0"/>
        <v>Presentation and explanation of the integration of the partner contributions</v>
      </c>
    </row>
    <row r="26" spans="1:16" s="111" customFormat="1" ht="11.25" customHeight="1">
      <c r="A26" s="302" t="s">
        <v>184</v>
      </c>
      <c r="B26" s="302"/>
      <c r="C26" s="303"/>
      <c r="D26" s="130">
        <f>SUM(D24:D25)</f>
        <v>0</v>
      </c>
      <c r="E26" s="131"/>
      <c r="F26" s="132">
        <f>SUM(F24:F25)</f>
        <v>0</v>
      </c>
      <c r="G26" s="131"/>
      <c r="H26" s="132">
        <f>SUM(H24:H25)</f>
        <v>0</v>
      </c>
      <c r="I26" s="131"/>
      <c r="J26" s="132">
        <f>SUM(J24:J25)</f>
        <v>0</v>
      </c>
      <c r="K26" s="131"/>
      <c r="L26" s="132">
        <f>SUM(L24:L25)</f>
        <v>0</v>
      </c>
      <c r="M26" s="131"/>
      <c r="N26" s="133">
        <f>SUM(N24:N25)</f>
        <v>0</v>
      </c>
      <c r="P26" s="112" t="str">
        <f t="shared" si="0"/>
        <v>Interim total 1.4</v>
      </c>
    </row>
    <row r="27" spans="1:16" ht="10.5">
      <c r="A27" s="113" t="s">
        <v>185</v>
      </c>
      <c r="B27" s="320" t="s">
        <v>186</v>
      </c>
      <c r="C27" s="321"/>
      <c r="D27" s="114"/>
      <c r="E27" s="115"/>
      <c r="F27" s="134"/>
      <c r="G27" s="115"/>
      <c r="H27" s="134"/>
      <c r="I27" s="115"/>
      <c r="J27" s="134"/>
      <c r="K27" s="115"/>
      <c r="L27" s="134"/>
      <c r="M27" s="115"/>
      <c r="N27" s="135"/>
      <c r="P27" s="112" t="str">
        <f t="shared" si="0"/>
        <v>Learning and innovation</v>
      </c>
    </row>
    <row r="28" spans="1:16" ht="22.5" customHeight="1">
      <c r="A28" s="119" t="s">
        <v>187</v>
      </c>
      <c r="B28" s="312" t="s">
        <v>188</v>
      </c>
      <c r="C28" s="313"/>
      <c r="D28" s="120">
        <v>0</v>
      </c>
      <c r="E28" s="121"/>
      <c r="F28" s="122">
        <f>$D28*E28*100</f>
        <v>0</v>
      </c>
      <c r="G28" s="121"/>
      <c r="H28" s="122">
        <f>$D28*G28*100</f>
        <v>0</v>
      </c>
      <c r="I28" s="121"/>
      <c r="J28" s="122">
        <f>$D28*I28*100</f>
        <v>0</v>
      </c>
      <c r="K28" s="121"/>
      <c r="L28" s="122">
        <f>$D28*K28*100</f>
        <v>0</v>
      </c>
      <c r="M28" s="121"/>
      <c r="N28" s="123">
        <f>$D28*M28*100</f>
        <v>0</v>
      </c>
      <c r="P28" s="124" t="str">
        <f t="shared" si="0"/>
        <v>Contractor's contribution to knowledge management at the partner and at GIZ</v>
      </c>
    </row>
    <row r="29" spans="1:16" ht="22.5" customHeight="1">
      <c r="A29" s="119" t="s">
        <v>189</v>
      </c>
      <c r="B29" s="328" t="s">
        <v>190</v>
      </c>
      <c r="C29" s="329"/>
      <c r="D29" s="120">
        <v>0</v>
      </c>
      <c r="E29" s="121"/>
      <c r="F29" s="128">
        <f>$D29*E29*100</f>
        <v>0</v>
      </c>
      <c r="G29" s="121"/>
      <c r="H29" s="128">
        <f>$D29*G29*100</f>
        <v>0</v>
      </c>
      <c r="I29" s="121"/>
      <c r="J29" s="128">
        <f>$D29*I29*100</f>
        <v>0</v>
      </c>
      <c r="K29" s="121"/>
      <c r="L29" s="128">
        <f>$D29*K29*100</f>
        <v>0</v>
      </c>
      <c r="M29" s="121"/>
      <c r="N29" s="129">
        <f>$D29*M29*100</f>
        <v>0</v>
      </c>
      <c r="P29" s="124" t="str">
        <f t="shared" si="0"/>
        <v>Presentation and explanation of the measures undertaken by the contractor to promote scaling-up effects</v>
      </c>
    </row>
    <row r="30" spans="1:16" s="111" customFormat="1" ht="11.25" customHeight="1">
      <c r="A30" s="302" t="s">
        <v>191</v>
      </c>
      <c r="B30" s="302"/>
      <c r="C30" s="303"/>
      <c r="D30" s="130">
        <f>SUM(D28:D29)</f>
        <v>0</v>
      </c>
      <c r="E30" s="131"/>
      <c r="F30" s="132">
        <f>SUM(F28:F29)</f>
        <v>0</v>
      </c>
      <c r="G30" s="131"/>
      <c r="H30" s="132">
        <f>SUM(H28:H29)</f>
        <v>0</v>
      </c>
      <c r="I30" s="131"/>
      <c r="J30" s="132">
        <f>SUM(J28:J29)</f>
        <v>0</v>
      </c>
      <c r="K30" s="131"/>
      <c r="L30" s="132">
        <f>SUM(L28:L29)</f>
        <v>0</v>
      </c>
      <c r="M30" s="131"/>
      <c r="N30" s="133">
        <f>SUM(N28:N29)</f>
        <v>0</v>
      </c>
      <c r="P30" s="112" t="str">
        <f t="shared" si="0"/>
        <v>Interim total 1.5</v>
      </c>
    </row>
    <row r="31" spans="1:16" ht="10.5">
      <c r="A31" s="113" t="s">
        <v>192</v>
      </c>
      <c r="B31" s="320" t="s">
        <v>193</v>
      </c>
      <c r="C31" s="321"/>
      <c r="D31" s="114"/>
      <c r="E31" s="115"/>
      <c r="F31" s="134"/>
      <c r="G31" s="115"/>
      <c r="H31" s="134"/>
      <c r="I31" s="115"/>
      <c r="J31" s="134"/>
      <c r="K31" s="115"/>
      <c r="L31" s="134"/>
      <c r="M31" s="115"/>
      <c r="N31" s="135"/>
      <c r="P31" s="112" t="str">
        <f t="shared" si="0"/>
        <v>Project management of the contractor</v>
      </c>
    </row>
    <row r="32" spans="1:16" ht="11.25" customHeight="1">
      <c r="A32" s="119" t="s">
        <v>194</v>
      </c>
      <c r="B32" s="312" t="s">
        <v>195</v>
      </c>
      <c r="C32" s="313"/>
      <c r="D32" s="120">
        <v>0</v>
      </c>
      <c r="E32" s="121"/>
      <c r="F32" s="122">
        <f>$D32*E32*100</f>
        <v>0</v>
      </c>
      <c r="G32" s="121"/>
      <c r="H32" s="122">
        <f>$D32*G32*100</f>
        <v>0</v>
      </c>
      <c r="I32" s="121"/>
      <c r="J32" s="122">
        <f>$D32*I32*100</f>
        <v>0</v>
      </c>
      <c r="K32" s="121"/>
      <c r="L32" s="122">
        <f>$D32*K32*100</f>
        <v>0</v>
      </c>
      <c r="M32" s="121"/>
      <c r="N32" s="123">
        <f>$D32*M32*100</f>
        <v>0</v>
      </c>
      <c r="P32" s="124" t="str">
        <f t="shared" si="0"/>
        <v>Approach and procedure for coordination with/in GIZ project</v>
      </c>
    </row>
    <row r="33" spans="1:16" ht="22.5" customHeight="1">
      <c r="A33" s="119" t="s">
        <v>196</v>
      </c>
      <c r="B33" s="322" t="s">
        <v>197</v>
      </c>
      <c r="C33" s="323"/>
      <c r="D33" s="120">
        <v>0</v>
      </c>
      <c r="E33" s="121"/>
      <c r="F33" s="122">
        <f>$D33*E33*100</f>
        <v>0</v>
      </c>
      <c r="G33" s="121"/>
      <c r="H33" s="122">
        <f>$D33*G33*100</f>
        <v>0</v>
      </c>
      <c r="I33" s="121"/>
      <c r="J33" s="122">
        <f>$D33*I33*100</f>
        <v>0</v>
      </c>
      <c r="K33" s="121"/>
      <c r="L33" s="122">
        <f>$D33*K33*100</f>
        <v>0</v>
      </c>
      <c r="M33" s="121"/>
      <c r="N33" s="123">
        <f>$D33*M33*100</f>
        <v>0</v>
      </c>
      <c r="P33" s="124" t="str">
        <f t="shared" si="0"/>
        <v>Personnel assignment plan (who, when, what work steps) incl. explanation and specification of expert months</v>
      </c>
    </row>
    <row r="34" spans="1:16" ht="22.5" customHeight="1">
      <c r="A34" s="119" t="s">
        <v>198</v>
      </c>
      <c r="B34" s="324" t="s">
        <v>199</v>
      </c>
      <c r="C34" s="325"/>
      <c r="D34" s="120">
        <v>0</v>
      </c>
      <c r="E34" s="121"/>
      <c r="F34" s="128">
        <f>$D34*E34*100</f>
        <v>0</v>
      </c>
      <c r="G34" s="121"/>
      <c r="H34" s="128">
        <f>$D34*G34*100</f>
        <v>0</v>
      </c>
      <c r="I34" s="121"/>
      <c r="J34" s="128">
        <f>$D34*I34*100</f>
        <v>0</v>
      </c>
      <c r="K34" s="121"/>
      <c r="L34" s="128">
        <f>$D34*K34*100</f>
        <v>0</v>
      </c>
      <c r="M34" s="121"/>
      <c r="N34" s="129">
        <f>$D34*M34*100</f>
        <v>0</v>
      </c>
      <c r="P34" s="124" t="str">
        <f t="shared" si="0"/>
        <v>Contractor's backstopping strategy (incl. CVs of the technical and administrative backstopper)</v>
      </c>
    </row>
    <row r="35" spans="1:16" s="111" customFormat="1" ht="11.25" customHeight="1">
      <c r="A35" s="302" t="s">
        <v>200</v>
      </c>
      <c r="B35" s="302"/>
      <c r="C35" s="303"/>
      <c r="D35" s="130">
        <f>SUM(D32:D34)</f>
        <v>0</v>
      </c>
      <c r="E35" s="131"/>
      <c r="F35" s="132">
        <f>SUM(F32:F34)</f>
        <v>0</v>
      </c>
      <c r="G35" s="131"/>
      <c r="H35" s="132">
        <f>SUM(H32:H34)</f>
        <v>0</v>
      </c>
      <c r="I35" s="131"/>
      <c r="J35" s="132">
        <f>SUM(J32:J34)</f>
        <v>0</v>
      </c>
      <c r="K35" s="131"/>
      <c r="L35" s="132">
        <f>SUM(L32:L34)</f>
        <v>0</v>
      </c>
      <c r="M35" s="131"/>
      <c r="N35" s="133">
        <f>SUM(N32:N34)</f>
        <v>0</v>
      </c>
      <c r="P35" s="112" t="str">
        <f t="shared" si="0"/>
        <v>Interim total 1.6</v>
      </c>
    </row>
    <row r="36" spans="1:16" ht="10.5">
      <c r="A36" s="136" t="s">
        <v>201</v>
      </c>
      <c r="B36" s="326" t="s">
        <v>202</v>
      </c>
      <c r="C36" s="327"/>
      <c r="D36" s="137">
        <v>0</v>
      </c>
      <c r="E36" s="138"/>
      <c r="F36" s="132">
        <f>$D36*E36*100</f>
        <v>0</v>
      </c>
      <c r="G36" s="138"/>
      <c r="H36" s="132">
        <f>$D36*G36*100</f>
        <v>0</v>
      </c>
      <c r="I36" s="138"/>
      <c r="J36" s="132">
        <f>$D36*I36*100</f>
        <v>0</v>
      </c>
      <c r="K36" s="138"/>
      <c r="L36" s="132">
        <f>$D36*K36*100</f>
        <v>0</v>
      </c>
      <c r="M36" s="138"/>
      <c r="N36" s="133">
        <f>$D36*M36*100</f>
        <v>0</v>
      </c>
      <c r="P36" s="112" t="str">
        <f t="shared" si="0"/>
        <v>Further requirements</v>
      </c>
    </row>
    <row r="37" spans="1:16" ht="11.25" customHeight="1">
      <c r="A37" s="304" t="s">
        <v>203</v>
      </c>
      <c r="B37" s="304"/>
      <c r="C37" s="305"/>
      <c r="D37" s="139">
        <f>SUM(D14,D18,D22,D26,D30,D35,D36)</f>
        <v>0.25</v>
      </c>
      <c r="E37" s="140"/>
      <c r="F37" s="141">
        <f>SUM(F14,F18,F22,F26,F30,F35,F36)</f>
        <v>0</v>
      </c>
      <c r="G37" s="140"/>
      <c r="H37" s="141">
        <f>SUM(H14,H18,H22,H26,H30,H35,H36)</f>
        <v>0</v>
      </c>
      <c r="I37" s="140"/>
      <c r="J37" s="141">
        <f>SUM(J14,J18,J22,J26,J30,J35,J36)</f>
        <v>0</v>
      </c>
      <c r="K37" s="140"/>
      <c r="L37" s="141">
        <f>SUM(L14,L18,L22,L26,L30,L35,L36)</f>
        <v>0</v>
      </c>
      <c r="M37" s="140"/>
      <c r="N37" s="142">
        <f>SUM(N14,N18,N22,N26,N30,N35,N36)</f>
        <v>0</v>
      </c>
      <c r="P37" s="112" t="str">
        <f t="shared" si="0"/>
        <v>Total 1</v>
      </c>
    </row>
    <row r="38" spans="1:16" s="111" customFormat="1" ht="12.75" customHeight="1">
      <c r="A38" s="110" t="s">
        <v>204</v>
      </c>
      <c r="B38" s="318" t="s">
        <v>205</v>
      </c>
      <c r="C38" s="319"/>
      <c r="D38" s="319"/>
      <c r="E38" s="319"/>
      <c r="F38" s="319"/>
      <c r="G38" s="319"/>
      <c r="H38" s="319"/>
      <c r="I38" s="319"/>
      <c r="J38" s="319"/>
      <c r="K38" s="319"/>
      <c r="L38" s="319"/>
      <c r="M38" s="319"/>
      <c r="N38" s="319"/>
      <c r="P38" s="112" t="str">
        <f t="shared" si="0"/>
        <v>Assessment of proposed staff</v>
      </c>
    </row>
    <row r="39" spans="1:16" ht="11.25" customHeight="1">
      <c r="A39" s="113" t="s">
        <v>206</v>
      </c>
      <c r="B39" s="310" t="s">
        <v>207</v>
      </c>
      <c r="C39" s="311"/>
      <c r="D39" s="143"/>
      <c r="E39" s="144"/>
      <c r="F39" s="134"/>
      <c r="G39" s="144"/>
      <c r="H39" s="134"/>
      <c r="I39" s="144"/>
      <c r="J39" s="134"/>
      <c r="K39" s="144"/>
      <c r="L39" s="134"/>
      <c r="M39" s="144"/>
      <c r="N39" s="135"/>
      <c r="P39" s="112" t="str">
        <f t="shared" si="0"/>
        <v>Team leader (in accordance with ToR provisions/criteria)</v>
      </c>
    </row>
    <row r="40" spans="1:16" ht="9.9499999999999993">
      <c r="A40" s="145" t="s">
        <v>208</v>
      </c>
      <c r="B40" s="314" t="s">
        <v>209</v>
      </c>
      <c r="C40" s="315"/>
      <c r="D40" s="120">
        <v>0</v>
      </c>
      <c r="E40" s="121"/>
      <c r="F40" s="122">
        <f t="shared" ref="F40:H46" si="1">$D40*E40*100</f>
        <v>0</v>
      </c>
      <c r="G40" s="121"/>
      <c r="H40" s="122">
        <f t="shared" si="1"/>
        <v>0</v>
      </c>
      <c r="I40" s="121"/>
      <c r="J40" s="122">
        <f t="shared" ref="J40:J46" si="2">$D40*I40*100</f>
        <v>0</v>
      </c>
      <c r="K40" s="121"/>
      <c r="L40" s="122">
        <f t="shared" ref="L40:L46" si="3">$D40*K40*100</f>
        <v>0</v>
      </c>
      <c r="M40" s="121"/>
      <c r="N40" s="123">
        <f t="shared" ref="N40:N46" si="4">$D40*M40*100</f>
        <v>0</v>
      </c>
      <c r="P40" s="124" t="str">
        <f t="shared" si="0"/>
        <v>- Qualifications</v>
      </c>
    </row>
    <row r="41" spans="1:16" ht="9.9499999999999993">
      <c r="A41" s="145" t="s">
        <v>210</v>
      </c>
      <c r="B41" s="314" t="s">
        <v>211</v>
      </c>
      <c r="C41" s="315"/>
      <c r="D41" s="120">
        <v>0</v>
      </c>
      <c r="E41" s="121"/>
      <c r="F41" s="122">
        <f t="shared" si="1"/>
        <v>0</v>
      </c>
      <c r="G41" s="121"/>
      <c r="H41" s="122">
        <f t="shared" si="1"/>
        <v>0</v>
      </c>
      <c r="I41" s="121"/>
      <c r="J41" s="122">
        <f t="shared" si="2"/>
        <v>0</v>
      </c>
      <c r="K41" s="121"/>
      <c r="L41" s="122">
        <f t="shared" si="3"/>
        <v>0</v>
      </c>
      <c r="M41" s="121"/>
      <c r="N41" s="123">
        <f t="shared" si="4"/>
        <v>0</v>
      </c>
      <c r="P41" s="124" t="str">
        <f t="shared" si="0"/>
        <v>- Language</v>
      </c>
    </row>
    <row r="42" spans="1:16" ht="9.9499999999999993">
      <c r="A42" s="119" t="s">
        <v>212</v>
      </c>
      <c r="B42" s="306" t="s">
        <v>213</v>
      </c>
      <c r="C42" s="307"/>
      <c r="D42" s="120">
        <v>0</v>
      </c>
      <c r="E42" s="121"/>
      <c r="F42" s="122">
        <f t="shared" si="1"/>
        <v>0</v>
      </c>
      <c r="G42" s="121"/>
      <c r="H42" s="122">
        <f t="shared" si="1"/>
        <v>0</v>
      </c>
      <c r="I42" s="121"/>
      <c r="J42" s="122">
        <f t="shared" si="2"/>
        <v>0</v>
      </c>
      <c r="K42" s="121"/>
      <c r="L42" s="122">
        <f t="shared" si="3"/>
        <v>0</v>
      </c>
      <c r="M42" s="121"/>
      <c r="N42" s="123">
        <f t="shared" si="4"/>
        <v>0</v>
      </c>
      <c r="P42" s="124" t="str">
        <f t="shared" si="0"/>
        <v>- General professional experience</v>
      </c>
    </row>
    <row r="43" spans="1:16" ht="9.9499999999999993">
      <c r="A43" s="145" t="s">
        <v>214</v>
      </c>
      <c r="B43" s="306" t="s">
        <v>215</v>
      </c>
      <c r="C43" s="307"/>
      <c r="D43" s="120">
        <v>0</v>
      </c>
      <c r="E43" s="121"/>
      <c r="F43" s="122">
        <f t="shared" si="1"/>
        <v>0</v>
      </c>
      <c r="G43" s="121"/>
      <c r="H43" s="122">
        <f t="shared" si="1"/>
        <v>0</v>
      </c>
      <c r="I43" s="121"/>
      <c r="J43" s="122">
        <f t="shared" si="2"/>
        <v>0</v>
      </c>
      <c r="K43" s="121"/>
      <c r="L43" s="122">
        <f t="shared" si="3"/>
        <v>0</v>
      </c>
      <c r="M43" s="121"/>
      <c r="N43" s="123">
        <f t="shared" si="4"/>
        <v>0</v>
      </c>
      <c r="P43" s="124" t="str">
        <f t="shared" si="0"/>
        <v>- Specific professional experience</v>
      </c>
    </row>
    <row r="44" spans="1:16" ht="11.25" customHeight="1">
      <c r="A44" s="145" t="s">
        <v>216</v>
      </c>
      <c r="B44" s="314" t="s">
        <v>217</v>
      </c>
      <c r="C44" s="315"/>
      <c r="D44" s="120">
        <v>0</v>
      </c>
      <c r="E44" s="121"/>
      <c r="F44" s="122">
        <f t="shared" si="1"/>
        <v>0</v>
      </c>
      <c r="G44" s="121"/>
      <c r="H44" s="122">
        <f t="shared" si="1"/>
        <v>0</v>
      </c>
      <c r="I44" s="121"/>
      <c r="J44" s="122">
        <f t="shared" si="2"/>
        <v>0</v>
      </c>
      <c r="K44" s="121"/>
      <c r="L44" s="122">
        <f t="shared" si="3"/>
        <v>0</v>
      </c>
      <c r="M44" s="121"/>
      <c r="N44" s="123">
        <f t="shared" si="4"/>
        <v>0</v>
      </c>
      <c r="P44" s="124" t="str">
        <f t="shared" si="0"/>
        <v>- Leadership/management experience</v>
      </c>
    </row>
    <row r="45" spans="1:16" ht="9.9499999999999993">
      <c r="A45" s="145" t="s">
        <v>218</v>
      </c>
      <c r="B45" s="306" t="s">
        <v>219</v>
      </c>
      <c r="C45" s="307"/>
      <c r="D45" s="120">
        <v>0</v>
      </c>
      <c r="E45" s="121"/>
      <c r="F45" s="122">
        <f t="shared" si="1"/>
        <v>0</v>
      </c>
      <c r="G45" s="121"/>
      <c r="H45" s="122">
        <f t="shared" si="1"/>
        <v>0</v>
      </c>
      <c r="I45" s="121"/>
      <c r="J45" s="122">
        <f t="shared" si="2"/>
        <v>0</v>
      </c>
      <c r="K45" s="121"/>
      <c r="L45" s="122">
        <f t="shared" si="3"/>
        <v>0</v>
      </c>
      <c r="M45" s="121"/>
      <c r="N45" s="123">
        <f t="shared" si="4"/>
        <v>0</v>
      </c>
      <c r="P45" s="124" t="str">
        <f t="shared" si="0"/>
        <v>- Regional experience</v>
      </c>
    </row>
    <row r="46" spans="1:16" ht="9.9499999999999993">
      <c r="A46" s="145" t="s">
        <v>220</v>
      </c>
      <c r="B46" s="316" t="s">
        <v>221</v>
      </c>
      <c r="C46" s="317"/>
      <c r="D46" s="120">
        <v>0</v>
      </c>
      <c r="E46" s="121"/>
      <c r="F46" s="122">
        <f t="shared" si="1"/>
        <v>0</v>
      </c>
      <c r="G46" s="121"/>
      <c r="H46" s="122">
        <f t="shared" si="1"/>
        <v>0</v>
      </c>
      <c r="I46" s="121"/>
      <c r="J46" s="122">
        <f t="shared" si="2"/>
        <v>0</v>
      </c>
      <c r="K46" s="121"/>
      <c r="L46" s="122">
        <f t="shared" si="3"/>
        <v>0</v>
      </c>
      <c r="M46" s="121"/>
      <c r="N46" s="123">
        <f t="shared" si="4"/>
        <v>0</v>
      </c>
      <c r="P46" s="124" t="str">
        <f t="shared" si="0"/>
        <v>- Development cooperation experience</v>
      </c>
    </row>
    <row r="47" spans="1:16" ht="14.45">
      <c r="A47" s="145" t="s">
        <v>222</v>
      </c>
      <c r="B47" s="308" t="s">
        <v>223</v>
      </c>
      <c r="C47" s="309"/>
      <c r="D47" s="146">
        <v>0</v>
      </c>
      <c r="E47" s="147"/>
      <c r="F47" s="128">
        <f>$D47*E47*100</f>
        <v>0</v>
      </c>
      <c r="G47" s="147"/>
      <c r="H47" s="128">
        <f>$D47*G47*100</f>
        <v>0</v>
      </c>
      <c r="I47" s="147"/>
      <c r="J47" s="128">
        <f>$D47*I47*100</f>
        <v>0</v>
      </c>
      <c r="K47" s="147"/>
      <c r="L47" s="128">
        <f>$D47*K47*100</f>
        <v>0</v>
      </c>
      <c r="M47" s="147"/>
      <c r="N47" s="129">
        <f>$D47*M47*100</f>
        <v>0</v>
      </c>
      <c r="P47" s="124" t="str">
        <f t="shared" si="0"/>
        <v>- Other</v>
      </c>
    </row>
    <row r="48" spans="1:16" s="111" customFormat="1" ht="11.25" customHeight="1">
      <c r="A48" s="302" t="s">
        <v>224</v>
      </c>
      <c r="B48" s="302"/>
      <c r="C48" s="303"/>
      <c r="D48" s="130">
        <f>SUM(D40:D47)</f>
        <v>0</v>
      </c>
      <c r="E48" s="131"/>
      <c r="F48" s="132">
        <f>SUM(F40:F47)</f>
        <v>0</v>
      </c>
      <c r="G48" s="131"/>
      <c r="H48" s="132">
        <f>SUM(H40:H47)</f>
        <v>0</v>
      </c>
      <c r="I48" s="131"/>
      <c r="J48" s="132">
        <f>SUM(J40:J47)</f>
        <v>0</v>
      </c>
      <c r="K48" s="131"/>
      <c r="L48" s="132">
        <f>SUM(L40:L47)</f>
        <v>0</v>
      </c>
      <c r="M48" s="131"/>
      <c r="N48" s="133">
        <f>SUM(N40:N47)</f>
        <v>0</v>
      </c>
      <c r="P48" s="112" t="str">
        <f t="shared" si="0"/>
        <v>Interim total 2.1</v>
      </c>
    </row>
    <row r="49" spans="1:16" ht="11.25" customHeight="1">
      <c r="A49" s="113" t="s">
        <v>225</v>
      </c>
      <c r="B49" s="310" t="s">
        <v>226</v>
      </c>
      <c r="C49" s="311"/>
      <c r="D49" s="143"/>
      <c r="E49" s="144"/>
      <c r="F49" s="134"/>
      <c r="G49" s="144"/>
      <c r="H49" s="134"/>
      <c r="I49" s="144"/>
      <c r="J49" s="134"/>
      <c r="K49" s="144"/>
      <c r="L49" s="134"/>
      <c r="M49" s="144"/>
      <c r="N49" s="135"/>
      <c r="P49" s="112" t="str">
        <f t="shared" si="0"/>
        <v>Expert 1 (in accordance with ToR provisions/criteria)</v>
      </c>
    </row>
    <row r="50" spans="1:16" ht="9.9499999999999993">
      <c r="A50" s="145" t="s">
        <v>227</v>
      </c>
      <c r="B50" s="314" t="s">
        <v>209</v>
      </c>
      <c r="C50" s="315"/>
      <c r="D50" s="120">
        <v>0.05</v>
      </c>
      <c r="E50" s="121"/>
      <c r="F50" s="122">
        <f t="shared" ref="F50:H56" si="5">$D50*E50*100</f>
        <v>0</v>
      </c>
      <c r="G50" s="121"/>
      <c r="H50" s="122">
        <f t="shared" si="5"/>
        <v>0</v>
      </c>
      <c r="I50" s="121"/>
      <c r="J50" s="122">
        <f t="shared" ref="J50:J56" si="6">$D50*I50*100</f>
        <v>0</v>
      </c>
      <c r="K50" s="121"/>
      <c r="L50" s="122">
        <f t="shared" ref="L50:L56" si="7">$D50*K50*100</f>
        <v>0</v>
      </c>
      <c r="M50" s="121"/>
      <c r="N50" s="123">
        <f t="shared" ref="N50:N56" si="8">$D50*M50*100</f>
        <v>0</v>
      </c>
      <c r="P50" s="124" t="str">
        <f t="shared" si="0"/>
        <v>- Qualifications</v>
      </c>
    </row>
    <row r="51" spans="1:16" ht="9.9499999999999993">
      <c r="A51" s="145" t="s">
        <v>228</v>
      </c>
      <c r="B51" s="314" t="s">
        <v>211</v>
      </c>
      <c r="C51" s="315"/>
      <c r="D51" s="120">
        <v>0</v>
      </c>
      <c r="E51" s="121"/>
      <c r="F51" s="122">
        <f t="shared" si="5"/>
        <v>0</v>
      </c>
      <c r="G51" s="121"/>
      <c r="H51" s="122">
        <f t="shared" si="5"/>
        <v>0</v>
      </c>
      <c r="I51" s="121"/>
      <c r="J51" s="122">
        <f t="shared" si="6"/>
        <v>0</v>
      </c>
      <c r="K51" s="121"/>
      <c r="L51" s="122">
        <f t="shared" si="7"/>
        <v>0</v>
      </c>
      <c r="M51" s="121"/>
      <c r="N51" s="123">
        <f t="shared" si="8"/>
        <v>0</v>
      </c>
      <c r="P51" s="124" t="str">
        <f t="shared" si="0"/>
        <v>- Language</v>
      </c>
    </row>
    <row r="52" spans="1:16" ht="14.45">
      <c r="A52" s="119" t="s">
        <v>229</v>
      </c>
      <c r="B52" s="306" t="s">
        <v>213</v>
      </c>
      <c r="C52" s="307"/>
      <c r="D52" s="146">
        <v>0.15</v>
      </c>
      <c r="E52" s="121"/>
      <c r="F52" s="122">
        <f t="shared" si="5"/>
        <v>0</v>
      </c>
      <c r="G52" s="121"/>
      <c r="H52" s="122">
        <f t="shared" si="5"/>
        <v>0</v>
      </c>
      <c r="I52" s="121"/>
      <c r="J52" s="122">
        <f t="shared" si="6"/>
        <v>0</v>
      </c>
      <c r="K52" s="121"/>
      <c r="L52" s="122">
        <f t="shared" si="7"/>
        <v>0</v>
      </c>
      <c r="M52" s="121"/>
      <c r="N52" s="123">
        <f t="shared" si="8"/>
        <v>0</v>
      </c>
      <c r="P52" s="124" t="str">
        <f t="shared" si="0"/>
        <v>- General professional experience</v>
      </c>
    </row>
    <row r="53" spans="1:16" ht="9.9499999999999993">
      <c r="A53" s="145" t="s">
        <v>230</v>
      </c>
      <c r="B53" s="306" t="s">
        <v>215</v>
      </c>
      <c r="C53" s="307"/>
      <c r="D53" s="120">
        <v>0.15</v>
      </c>
      <c r="E53" s="121"/>
      <c r="F53" s="122">
        <f t="shared" si="5"/>
        <v>0</v>
      </c>
      <c r="G53" s="121"/>
      <c r="H53" s="122">
        <f t="shared" si="5"/>
        <v>0</v>
      </c>
      <c r="I53" s="121"/>
      <c r="J53" s="122">
        <f t="shared" si="6"/>
        <v>0</v>
      </c>
      <c r="K53" s="121"/>
      <c r="L53" s="122">
        <f t="shared" si="7"/>
        <v>0</v>
      </c>
      <c r="M53" s="121"/>
      <c r="N53" s="123">
        <f t="shared" si="8"/>
        <v>0</v>
      </c>
      <c r="P53" s="124" t="str">
        <f t="shared" si="0"/>
        <v>- Specific professional experience</v>
      </c>
    </row>
    <row r="54" spans="1:16" ht="11.25" customHeight="1">
      <c r="A54" s="145" t="s">
        <v>231</v>
      </c>
      <c r="B54" s="314" t="s">
        <v>217</v>
      </c>
      <c r="C54" s="315"/>
      <c r="D54" s="120">
        <v>0</v>
      </c>
      <c r="E54" s="121"/>
      <c r="F54" s="122">
        <f t="shared" si="5"/>
        <v>0</v>
      </c>
      <c r="G54" s="121"/>
      <c r="H54" s="122">
        <f t="shared" si="5"/>
        <v>0</v>
      </c>
      <c r="I54" s="121"/>
      <c r="J54" s="122">
        <f t="shared" si="6"/>
        <v>0</v>
      </c>
      <c r="K54" s="121"/>
      <c r="L54" s="122">
        <f t="shared" si="7"/>
        <v>0</v>
      </c>
      <c r="M54" s="121"/>
      <c r="N54" s="123">
        <f t="shared" si="8"/>
        <v>0</v>
      </c>
      <c r="P54" s="124" t="str">
        <f t="shared" si="0"/>
        <v>- Leadership/management experience</v>
      </c>
    </row>
    <row r="55" spans="1:16" ht="9.9499999999999993">
      <c r="A55" s="145" t="s">
        <v>232</v>
      </c>
      <c r="B55" s="306" t="s">
        <v>219</v>
      </c>
      <c r="C55" s="307"/>
      <c r="D55" s="120">
        <v>0</v>
      </c>
      <c r="E55" s="121"/>
      <c r="F55" s="122">
        <f t="shared" si="5"/>
        <v>0</v>
      </c>
      <c r="G55" s="121"/>
      <c r="H55" s="122">
        <f t="shared" si="5"/>
        <v>0</v>
      </c>
      <c r="I55" s="121"/>
      <c r="J55" s="122">
        <f t="shared" si="6"/>
        <v>0</v>
      </c>
      <c r="K55" s="121"/>
      <c r="L55" s="122">
        <f t="shared" si="7"/>
        <v>0</v>
      </c>
      <c r="M55" s="121"/>
      <c r="N55" s="123">
        <f t="shared" si="8"/>
        <v>0</v>
      </c>
      <c r="P55" s="124" t="str">
        <f t="shared" si="0"/>
        <v>- Regional experience</v>
      </c>
    </row>
    <row r="56" spans="1:16" ht="9.9499999999999993">
      <c r="A56" s="145" t="s">
        <v>233</v>
      </c>
      <c r="B56" s="316" t="s">
        <v>221</v>
      </c>
      <c r="C56" s="317"/>
      <c r="D56" s="120">
        <v>0</v>
      </c>
      <c r="E56" s="121"/>
      <c r="F56" s="122">
        <f t="shared" si="5"/>
        <v>0</v>
      </c>
      <c r="G56" s="121"/>
      <c r="H56" s="122">
        <f t="shared" si="5"/>
        <v>0</v>
      </c>
      <c r="I56" s="121"/>
      <c r="J56" s="122">
        <f t="shared" si="6"/>
        <v>0</v>
      </c>
      <c r="K56" s="121"/>
      <c r="L56" s="122">
        <f t="shared" si="7"/>
        <v>0</v>
      </c>
      <c r="M56" s="121"/>
      <c r="N56" s="123">
        <f t="shared" si="8"/>
        <v>0</v>
      </c>
      <c r="P56" s="124" t="str">
        <f t="shared" si="0"/>
        <v>- Development cooperation experience</v>
      </c>
    </row>
    <row r="57" spans="1:16" ht="14.45">
      <c r="A57" s="145" t="s">
        <v>234</v>
      </c>
      <c r="B57" s="308" t="s">
        <v>223</v>
      </c>
      <c r="C57" s="309"/>
      <c r="D57" s="146">
        <v>0.4</v>
      </c>
      <c r="E57" s="147"/>
      <c r="F57" s="128">
        <f>$D57*E57*100</f>
        <v>0</v>
      </c>
      <c r="G57" s="147"/>
      <c r="H57" s="128">
        <f>$D57*G57*100</f>
        <v>0</v>
      </c>
      <c r="I57" s="147"/>
      <c r="J57" s="128">
        <f>$D57*I57*100</f>
        <v>0</v>
      </c>
      <c r="K57" s="147"/>
      <c r="L57" s="128">
        <f>$D57*K57*100</f>
        <v>0</v>
      </c>
      <c r="M57" s="147"/>
      <c r="N57" s="129">
        <f>$D57*M57*100</f>
        <v>0</v>
      </c>
      <c r="P57" s="124" t="str">
        <f t="shared" si="0"/>
        <v>- Other</v>
      </c>
    </row>
    <row r="58" spans="1:16" ht="11.25" customHeight="1" outlineLevel="1">
      <c r="A58" s="302" t="s">
        <v>235</v>
      </c>
      <c r="B58" s="302"/>
      <c r="C58" s="303"/>
      <c r="D58" s="130">
        <f>SUM(D50:D57)</f>
        <v>0.75</v>
      </c>
      <c r="E58" s="131"/>
      <c r="F58" s="132">
        <f>SUM(F50:F57)</f>
        <v>0</v>
      </c>
      <c r="G58" s="131"/>
      <c r="H58" s="132">
        <f>SUM(H50:H57)</f>
        <v>0</v>
      </c>
      <c r="I58" s="131"/>
      <c r="J58" s="132">
        <f>SUM(J50:J57)</f>
        <v>0</v>
      </c>
      <c r="K58" s="131"/>
      <c r="L58" s="132">
        <f>SUM(L50:L57)</f>
        <v>0</v>
      </c>
      <c r="M58" s="131"/>
      <c r="N58" s="133">
        <f>SUM(N50:N57)</f>
        <v>0</v>
      </c>
      <c r="P58" s="112" t="str">
        <f t="shared" si="0"/>
        <v>Interim total 2.2</v>
      </c>
    </row>
    <row r="59" spans="1:16" ht="11.25" customHeight="1">
      <c r="A59" s="113" t="s">
        <v>236</v>
      </c>
      <c r="B59" s="310" t="s">
        <v>237</v>
      </c>
      <c r="C59" s="311"/>
      <c r="D59" s="143"/>
      <c r="E59" s="144"/>
      <c r="F59" s="134"/>
      <c r="G59" s="144"/>
      <c r="H59" s="134"/>
      <c r="I59" s="144"/>
      <c r="J59" s="134"/>
      <c r="K59" s="144"/>
      <c r="L59" s="134"/>
      <c r="M59" s="144"/>
      <c r="N59" s="135"/>
      <c r="P59" s="112" t="str">
        <f t="shared" si="0"/>
        <v>Expert 2 (in accordance with ToR provisions/criteria)</v>
      </c>
    </row>
    <row r="60" spans="1:16" ht="9.9499999999999993">
      <c r="A60" s="145" t="s">
        <v>238</v>
      </c>
      <c r="B60" s="314" t="s">
        <v>209</v>
      </c>
      <c r="C60" s="315"/>
      <c r="D60" s="120">
        <v>0</v>
      </c>
      <c r="E60" s="121"/>
      <c r="F60" s="122">
        <f t="shared" ref="F60:H66" si="9">$D60*E60*100</f>
        <v>0</v>
      </c>
      <c r="G60" s="121"/>
      <c r="H60" s="122">
        <f t="shared" si="9"/>
        <v>0</v>
      </c>
      <c r="I60" s="121"/>
      <c r="J60" s="122">
        <f t="shared" ref="J60:J66" si="10">$D60*I60*100</f>
        <v>0</v>
      </c>
      <c r="K60" s="121"/>
      <c r="L60" s="122">
        <f t="shared" ref="L60:L66" si="11">$D60*K60*100</f>
        <v>0</v>
      </c>
      <c r="M60" s="121"/>
      <c r="N60" s="123">
        <f t="shared" ref="N60:N66" si="12">$D60*M60*100</f>
        <v>0</v>
      </c>
      <c r="P60" s="124" t="str">
        <f t="shared" si="0"/>
        <v>- Qualifications</v>
      </c>
    </row>
    <row r="61" spans="1:16" ht="9.9499999999999993">
      <c r="A61" s="145" t="s">
        <v>239</v>
      </c>
      <c r="B61" s="314" t="s">
        <v>211</v>
      </c>
      <c r="C61" s="315"/>
      <c r="D61" s="120">
        <v>0</v>
      </c>
      <c r="E61" s="121"/>
      <c r="F61" s="122">
        <f t="shared" si="9"/>
        <v>0</v>
      </c>
      <c r="G61" s="121"/>
      <c r="H61" s="122">
        <f t="shared" si="9"/>
        <v>0</v>
      </c>
      <c r="I61" s="121"/>
      <c r="J61" s="122">
        <f t="shared" si="10"/>
        <v>0</v>
      </c>
      <c r="K61" s="121"/>
      <c r="L61" s="122">
        <f t="shared" si="11"/>
        <v>0</v>
      </c>
      <c r="M61" s="121"/>
      <c r="N61" s="123">
        <f t="shared" si="12"/>
        <v>0</v>
      </c>
      <c r="P61" s="124" t="str">
        <f t="shared" si="0"/>
        <v>- Language</v>
      </c>
    </row>
    <row r="62" spans="1:16" ht="14.45">
      <c r="A62" s="119" t="s">
        <v>240</v>
      </c>
      <c r="B62" s="306" t="s">
        <v>213</v>
      </c>
      <c r="C62" s="307"/>
      <c r="D62" s="146">
        <v>0</v>
      </c>
      <c r="E62" s="121"/>
      <c r="F62" s="122">
        <f t="shared" si="9"/>
        <v>0</v>
      </c>
      <c r="G62" s="121"/>
      <c r="H62" s="122">
        <f t="shared" si="9"/>
        <v>0</v>
      </c>
      <c r="I62" s="121"/>
      <c r="J62" s="122">
        <f t="shared" si="10"/>
        <v>0</v>
      </c>
      <c r="K62" s="121"/>
      <c r="L62" s="122">
        <f t="shared" si="11"/>
        <v>0</v>
      </c>
      <c r="M62" s="121"/>
      <c r="N62" s="123">
        <f t="shared" si="12"/>
        <v>0</v>
      </c>
      <c r="P62" s="124" t="str">
        <f t="shared" si="0"/>
        <v>- General professional experience</v>
      </c>
    </row>
    <row r="63" spans="1:16" ht="9.9499999999999993">
      <c r="A63" s="145" t="s">
        <v>241</v>
      </c>
      <c r="B63" s="306" t="s">
        <v>215</v>
      </c>
      <c r="C63" s="307"/>
      <c r="D63" s="120">
        <v>0</v>
      </c>
      <c r="E63" s="121"/>
      <c r="F63" s="122">
        <f t="shared" si="9"/>
        <v>0</v>
      </c>
      <c r="G63" s="121"/>
      <c r="H63" s="122">
        <f t="shared" si="9"/>
        <v>0</v>
      </c>
      <c r="I63" s="121"/>
      <c r="J63" s="122">
        <f t="shared" si="10"/>
        <v>0</v>
      </c>
      <c r="K63" s="121"/>
      <c r="L63" s="122">
        <f t="shared" si="11"/>
        <v>0</v>
      </c>
      <c r="M63" s="121"/>
      <c r="N63" s="123">
        <f t="shared" si="12"/>
        <v>0</v>
      </c>
      <c r="P63" s="124" t="str">
        <f t="shared" si="0"/>
        <v>- Specific professional experience</v>
      </c>
    </row>
    <row r="64" spans="1:16" ht="11.25" customHeight="1">
      <c r="A64" s="145" t="s">
        <v>242</v>
      </c>
      <c r="B64" s="314" t="s">
        <v>217</v>
      </c>
      <c r="C64" s="315"/>
      <c r="D64" s="120">
        <v>0</v>
      </c>
      <c r="E64" s="121"/>
      <c r="F64" s="122">
        <f t="shared" si="9"/>
        <v>0</v>
      </c>
      <c r="G64" s="121"/>
      <c r="H64" s="122">
        <f t="shared" si="9"/>
        <v>0</v>
      </c>
      <c r="I64" s="121"/>
      <c r="J64" s="122">
        <f t="shared" si="10"/>
        <v>0</v>
      </c>
      <c r="K64" s="121"/>
      <c r="L64" s="122">
        <f t="shared" si="11"/>
        <v>0</v>
      </c>
      <c r="M64" s="121"/>
      <c r="N64" s="123">
        <f t="shared" si="12"/>
        <v>0</v>
      </c>
      <c r="P64" s="124" t="str">
        <f t="shared" si="0"/>
        <v>- Leadership/management experience</v>
      </c>
    </row>
    <row r="65" spans="1:16" ht="9.9499999999999993">
      <c r="A65" s="145" t="s">
        <v>243</v>
      </c>
      <c r="B65" s="306" t="s">
        <v>219</v>
      </c>
      <c r="C65" s="307"/>
      <c r="D65" s="120">
        <v>0</v>
      </c>
      <c r="E65" s="121"/>
      <c r="F65" s="122">
        <f t="shared" si="9"/>
        <v>0</v>
      </c>
      <c r="G65" s="121"/>
      <c r="H65" s="122">
        <f t="shared" si="9"/>
        <v>0</v>
      </c>
      <c r="I65" s="121"/>
      <c r="J65" s="122">
        <f t="shared" si="10"/>
        <v>0</v>
      </c>
      <c r="K65" s="121"/>
      <c r="L65" s="122">
        <f t="shared" si="11"/>
        <v>0</v>
      </c>
      <c r="M65" s="121"/>
      <c r="N65" s="123">
        <f t="shared" si="12"/>
        <v>0</v>
      </c>
      <c r="P65" s="124" t="str">
        <f t="shared" si="0"/>
        <v>- Regional experience</v>
      </c>
    </row>
    <row r="66" spans="1:16" ht="9.9499999999999993">
      <c r="A66" s="145" t="s">
        <v>244</v>
      </c>
      <c r="B66" s="316" t="s">
        <v>221</v>
      </c>
      <c r="C66" s="317"/>
      <c r="D66" s="120">
        <v>0</v>
      </c>
      <c r="E66" s="121"/>
      <c r="F66" s="122">
        <f t="shared" si="9"/>
        <v>0</v>
      </c>
      <c r="G66" s="121"/>
      <c r="H66" s="122">
        <f t="shared" si="9"/>
        <v>0</v>
      </c>
      <c r="I66" s="121"/>
      <c r="J66" s="122">
        <f t="shared" si="10"/>
        <v>0</v>
      </c>
      <c r="K66" s="121"/>
      <c r="L66" s="122">
        <f t="shared" si="11"/>
        <v>0</v>
      </c>
      <c r="M66" s="121"/>
      <c r="N66" s="123">
        <f t="shared" si="12"/>
        <v>0</v>
      </c>
      <c r="P66" s="124" t="str">
        <f t="shared" si="0"/>
        <v>- Development cooperation experience</v>
      </c>
    </row>
    <row r="67" spans="1:16" ht="14.45">
      <c r="A67" s="145" t="s">
        <v>245</v>
      </c>
      <c r="B67" s="308" t="s">
        <v>223</v>
      </c>
      <c r="C67" s="309"/>
      <c r="D67" s="146">
        <v>0</v>
      </c>
      <c r="E67" s="147"/>
      <c r="F67" s="128">
        <f>$D67*E67*100</f>
        <v>0</v>
      </c>
      <c r="G67" s="147"/>
      <c r="H67" s="128">
        <f>$D67*G67*100</f>
        <v>0</v>
      </c>
      <c r="I67" s="147"/>
      <c r="J67" s="128">
        <f>$D67*I67*100</f>
        <v>0</v>
      </c>
      <c r="K67" s="147"/>
      <c r="L67" s="128">
        <f>$D67*K67*100</f>
        <v>0</v>
      </c>
      <c r="M67" s="147"/>
      <c r="N67" s="129">
        <f>$D67*M67*100</f>
        <v>0</v>
      </c>
      <c r="P67" s="124" t="str">
        <f t="shared" si="0"/>
        <v>- Other</v>
      </c>
    </row>
    <row r="68" spans="1:16" ht="11.25" customHeight="1" outlineLevel="1">
      <c r="A68" s="302" t="s">
        <v>246</v>
      </c>
      <c r="B68" s="302"/>
      <c r="C68" s="303"/>
      <c r="D68" s="130">
        <f>SUM(D60:D67)</f>
        <v>0</v>
      </c>
      <c r="E68" s="131"/>
      <c r="F68" s="132">
        <f>SUM(F60:F67)</f>
        <v>0</v>
      </c>
      <c r="G68" s="131"/>
      <c r="H68" s="132">
        <f>SUM(H60:H67)</f>
        <v>0</v>
      </c>
      <c r="I68" s="131"/>
      <c r="J68" s="132">
        <f>SUM(J60:J67)</f>
        <v>0</v>
      </c>
      <c r="K68" s="131"/>
      <c r="L68" s="132">
        <f>SUM(L60:L67)</f>
        <v>0</v>
      </c>
      <c r="M68" s="131"/>
      <c r="N68" s="133">
        <f>SUM(N60:N67)</f>
        <v>0</v>
      </c>
      <c r="P68" s="112" t="str">
        <f t="shared" si="0"/>
        <v>Interim total 2.3</v>
      </c>
    </row>
    <row r="69" spans="1:16" ht="11.25" customHeight="1">
      <c r="A69" s="113" t="s">
        <v>247</v>
      </c>
      <c r="B69" s="310" t="s">
        <v>248</v>
      </c>
      <c r="C69" s="311"/>
      <c r="D69" s="143"/>
      <c r="E69" s="144"/>
      <c r="F69" s="134"/>
      <c r="G69" s="144"/>
      <c r="H69" s="134"/>
      <c r="I69" s="144"/>
      <c r="J69" s="134"/>
      <c r="K69" s="144"/>
      <c r="L69" s="134"/>
      <c r="M69" s="144"/>
      <c r="N69" s="135"/>
      <c r="P69" s="112" t="str">
        <f t="shared" si="0"/>
        <v>Expert 3 (in accordance with ToR provisions/criteria)</v>
      </c>
    </row>
    <row r="70" spans="1:16" ht="9.9499999999999993">
      <c r="A70" s="145" t="s">
        <v>249</v>
      </c>
      <c r="B70" s="314" t="s">
        <v>209</v>
      </c>
      <c r="C70" s="315"/>
      <c r="D70" s="120">
        <v>0</v>
      </c>
      <c r="E70" s="121"/>
      <c r="F70" s="122">
        <f t="shared" ref="F70:H76" si="13">$D70*E70*100</f>
        <v>0</v>
      </c>
      <c r="G70" s="121"/>
      <c r="H70" s="122">
        <f t="shared" si="13"/>
        <v>0</v>
      </c>
      <c r="I70" s="121"/>
      <c r="J70" s="122">
        <f t="shared" ref="J70:J76" si="14">$D70*I70*100</f>
        <v>0</v>
      </c>
      <c r="K70" s="121"/>
      <c r="L70" s="122">
        <f t="shared" ref="L70:L76" si="15">$D70*K70*100</f>
        <v>0</v>
      </c>
      <c r="M70" s="121"/>
      <c r="N70" s="123">
        <f t="shared" ref="N70:N76" si="16">$D70*M70*100</f>
        <v>0</v>
      </c>
      <c r="P70" s="124" t="str">
        <f t="shared" si="0"/>
        <v>- Qualifications</v>
      </c>
    </row>
    <row r="71" spans="1:16" ht="9.9499999999999993">
      <c r="A71" s="145" t="s">
        <v>250</v>
      </c>
      <c r="B71" s="314" t="s">
        <v>211</v>
      </c>
      <c r="C71" s="315"/>
      <c r="D71" s="120">
        <v>0</v>
      </c>
      <c r="E71" s="121"/>
      <c r="F71" s="122">
        <f t="shared" si="13"/>
        <v>0</v>
      </c>
      <c r="G71" s="121"/>
      <c r="H71" s="122">
        <f t="shared" si="13"/>
        <v>0</v>
      </c>
      <c r="I71" s="121"/>
      <c r="J71" s="122">
        <f t="shared" si="14"/>
        <v>0</v>
      </c>
      <c r="K71" s="121"/>
      <c r="L71" s="122">
        <f t="shared" si="15"/>
        <v>0</v>
      </c>
      <c r="M71" s="121"/>
      <c r="N71" s="123">
        <f t="shared" si="16"/>
        <v>0</v>
      </c>
      <c r="P71" s="124" t="str">
        <f t="shared" si="0"/>
        <v>- Language</v>
      </c>
    </row>
    <row r="72" spans="1:16" ht="14.45">
      <c r="A72" s="145" t="s">
        <v>251</v>
      </c>
      <c r="B72" s="306" t="s">
        <v>213</v>
      </c>
      <c r="C72" s="307"/>
      <c r="D72" s="146">
        <v>0</v>
      </c>
      <c r="E72" s="121"/>
      <c r="F72" s="122">
        <f t="shared" si="13"/>
        <v>0</v>
      </c>
      <c r="G72" s="121"/>
      <c r="H72" s="122">
        <f t="shared" si="13"/>
        <v>0</v>
      </c>
      <c r="I72" s="121"/>
      <c r="J72" s="122">
        <f t="shared" si="14"/>
        <v>0</v>
      </c>
      <c r="K72" s="121"/>
      <c r="L72" s="122">
        <f t="shared" si="15"/>
        <v>0</v>
      </c>
      <c r="M72" s="121"/>
      <c r="N72" s="123">
        <f t="shared" si="16"/>
        <v>0</v>
      </c>
      <c r="P72" s="124" t="str">
        <f t="shared" si="0"/>
        <v>- General professional experience</v>
      </c>
    </row>
    <row r="73" spans="1:16" ht="9.9499999999999993">
      <c r="A73" s="145" t="s">
        <v>252</v>
      </c>
      <c r="B73" s="306" t="s">
        <v>215</v>
      </c>
      <c r="C73" s="307"/>
      <c r="D73" s="120">
        <v>0</v>
      </c>
      <c r="E73" s="121"/>
      <c r="F73" s="122">
        <f t="shared" si="13"/>
        <v>0</v>
      </c>
      <c r="G73" s="121"/>
      <c r="H73" s="122">
        <f t="shared" si="13"/>
        <v>0</v>
      </c>
      <c r="I73" s="121"/>
      <c r="J73" s="122">
        <f t="shared" si="14"/>
        <v>0</v>
      </c>
      <c r="K73" s="121"/>
      <c r="L73" s="122">
        <f t="shared" si="15"/>
        <v>0</v>
      </c>
      <c r="M73" s="121"/>
      <c r="N73" s="123">
        <f t="shared" si="16"/>
        <v>0</v>
      </c>
      <c r="P73" s="124" t="str">
        <f t="shared" si="0"/>
        <v>- Specific professional experience</v>
      </c>
    </row>
    <row r="74" spans="1:16" ht="11.25" customHeight="1">
      <c r="A74" s="145" t="s">
        <v>253</v>
      </c>
      <c r="B74" s="314" t="s">
        <v>217</v>
      </c>
      <c r="C74" s="315"/>
      <c r="D74" s="120">
        <v>0</v>
      </c>
      <c r="E74" s="121"/>
      <c r="F74" s="122">
        <f t="shared" si="13"/>
        <v>0</v>
      </c>
      <c r="G74" s="121"/>
      <c r="H74" s="122">
        <f t="shared" si="13"/>
        <v>0</v>
      </c>
      <c r="I74" s="121"/>
      <c r="J74" s="122">
        <f t="shared" si="14"/>
        <v>0</v>
      </c>
      <c r="K74" s="121"/>
      <c r="L74" s="122">
        <f t="shared" si="15"/>
        <v>0</v>
      </c>
      <c r="M74" s="121"/>
      <c r="N74" s="123">
        <f t="shared" si="16"/>
        <v>0</v>
      </c>
      <c r="P74" s="124" t="str">
        <f t="shared" si="0"/>
        <v>- Leadership/management experience</v>
      </c>
    </row>
    <row r="75" spans="1:16" ht="9.9499999999999993">
      <c r="A75" s="145" t="s">
        <v>254</v>
      </c>
      <c r="B75" s="306" t="s">
        <v>219</v>
      </c>
      <c r="C75" s="307"/>
      <c r="D75" s="120">
        <v>0</v>
      </c>
      <c r="E75" s="121"/>
      <c r="F75" s="122">
        <f t="shared" si="13"/>
        <v>0</v>
      </c>
      <c r="G75" s="121"/>
      <c r="H75" s="122">
        <f t="shared" si="13"/>
        <v>0</v>
      </c>
      <c r="I75" s="121"/>
      <c r="J75" s="122">
        <f t="shared" si="14"/>
        <v>0</v>
      </c>
      <c r="K75" s="121"/>
      <c r="L75" s="122">
        <f t="shared" si="15"/>
        <v>0</v>
      </c>
      <c r="M75" s="121"/>
      <c r="N75" s="123">
        <f t="shared" si="16"/>
        <v>0</v>
      </c>
      <c r="P75" s="124" t="str">
        <f t="shared" ref="P75:P115" si="17">IF(ISBLANK(B75),A75,B75)</f>
        <v>- Regional experience</v>
      </c>
    </row>
    <row r="76" spans="1:16" ht="9.9499999999999993">
      <c r="A76" s="145" t="s">
        <v>255</v>
      </c>
      <c r="B76" s="316" t="s">
        <v>221</v>
      </c>
      <c r="C76" s="317"/>
      <c r="D76" s="120">
        <v>0</v>
      </c>
      <c r="E76" s="121"/>
      <c r="F76" s="122">
        <f t="shared" si="13"/>
        <v>0</v>
      </c>
      <c r="G76" s="121"/>
      <c r="H76" s="122">
        <f t="shared" si="13"/>
        <v>0</v>
      </c>
      <c r="I76" s="121"/>
      <c r="J76" s="122">
        <f t="shared" si="14"/>
        <v>0</v>
      </c>
      <c r="K76" s="121"/>
      <c r="L76" s="122">
        <f t="shared" si="15"/>
        <v>0</v>
      </c>
      <c r="M76" s="121"/>
      <c r="N76" s="123">
        <f t="shared" si="16"/>
        <v>0</v>
      </c>
      <c r="P76" s="124" t="str">
        <f t="shared" si="17"/>
        <v>- Development cooperation experience</v>
      </c>
    </row>
    <row r="77" spans="1:16" ht="14.45">
      <c r="A77" s="145" t="s">
        <v>256</v>
      </c>
      <c r="B77" s="308" t="s">
        <v>223</v>
      </c>
      <c r="C77" s="309"/>
      <c r="D77" s="146">
        <v>0</v>
      </c>
      <c r="E77" s="147"/>
      <c r="F77" s="128">
        <f>$D77*E77*100</f>
        <v>0</v>
      </c>
      <c r="G77" s="147"/>
      <c r="H77" s="128">
        <f>$D77*G77*100</f>
        <v>0</v>
      </c>
      <c r="I77" s="147"/>
      <c r="J77" s="128">
        <f>$D77*I77*100</f>
        <v>0</v>
      </c>
      <c r="K77" s="147"/>
      <c r="L77" s="128">
        <f>$D77*K77*100</f>
        <v>0</v>
      </c>
      <c r="M77" s="147"/>
      <c r="N77" s="129">
        <f>$D77*M77*100</f>
        <v>0</v>
      </c>
      <c r="P77" s="124" t="str">
        <f t="shared" si="17"/>
        <v>- Other</v>
      </c>
    </row>
    <row r="78" spans="1:16" ht="11.25" customHeight="1" outlineLevel="1">
      <c r="A78" s="302" t="s">
        <v>257</v>
      </c>
      <c r="B78" s="302"/>
      <c r="C78" s="303"/>
      <c r="D78" s="130">
        <f>SUM(D70:D77)</f>
        <v>0</v>
      </c>
      <c r="E78" s="131"/>
      <c r="F78" s="132">
        <f>SUM(F70:F77)</f>
        <v>0</v>
      </c>
      <c r="G78" s="131"/>
      <c r="H78" s="132">
        <f>SUM(H70:H77)</f>
        <v>0</v>
      </c>
      <c r="I78" s="131"/>
      <c r="J78" s="132">
        <f>SUM(J70:J77)</f>
        <v>0</v>
      </c>
      <c r="K78" s="131"/>
      <c r="L78" s="132">
        <f>SUM(L70:L77)</f>
        <v>0</v>
      </c>
      <c r="M78" s="131"/>
      <c r="N78" s="133">
        <f>SUM(N70:N77)</f>
        <v>0</v>
      </c>
      <c r="P78" s="112" t="str">
        <f t="shared" si="17"/>
        <v>Interim total 2.4</v>
      </c>
    </row>
    <row r="79" spans="1:16" ht="11.25" customHeight="1">
      <c r="A79" s="113" t="s">
        <v>258</v>
      </c>
      <c r="B79" s="310" t="s">
        <v>259</v>
      </c>
      <c r="C79" s="311"/>
      <c r="D79" s="143"/>
      <c r="E79" s="144"/>
      <c r="F79" s="134"/>
      <c r="G79" s="144"/>
      <c r="H79" s="134"/>
      <c r="I79" s="144"/>
      <c r="J79" s="134"/>
      <c r="K79" s="144"/>
      <c r="L79" s="134"/>
      <c r="M79" s="144"/>
      <c r="N79" s="135"/>
      <c r="P79" s="112" t="str">
        <f t="shared" si="17"/>
        <v>Expert 4 (in accordance with ToR provisions/criteria)</v>
      </c>
    </row>
    <row r="80" spans="1:16" ht="9.9499999999999993">
      <c r="A80" s="145" t="s">
        <v>260</v>
      </c>
      <c r="B80" s="314" t="s">
        <v>209</v>
      </c>
      <c r="C80" s="315"/>
      <c r="D80" s="120">
        <v>0</v>
      </c>
      <c r="E80" s="121"/>
      <c r="F80" s="122">
        <f t="shared" ref="F80:H86" si="18">$D80*E80*100</f>
        <v>0</v>
      </c>
      <c r="G80" s="121"/>
      <c r="H80" s="122">
        <f t="shared" si="18"/>
        <v>0</v>
      </c>
      <c r="I80" s="121"/>
      <c r="J80" s="122">
        <f t="shared" ref="J80:J86" si="19">$D80*I80*100</f>
        <v>0</v>
      </c>
      <c r="K80" s="121"/>
      <c r="L80" s="122">
        <f t="shared" ref="L80:L86" si="20">$D80*K80*100</f>
        <v>0</v>
      </c>
      <c r="M80" s="121"/>
      <c r="N80" s="123">
        <f t="shared" ref="N80:N86" si="21">$D80*M80*100</f>
        <v>0</v>
      </c>
      <c r="P80" s="124" t="str">
        <f t="shared" si="17"/>
        <v>- Qualifications</v>
      </c>
    </row>
    <row r="81" spans="1:16" ht="9.9499999999999993">
      <c r="A81" s="145" t="s">
        <v>261</v>
      </c>
      <c r="B81" s="314" t="s">
        <v>211</v>
      </c>
      <c r="C81" s="315"/>
      <c r="D81" s="120">
        <v>0</v>
      </c>
      <c r="E81" s="121"/>
      <c r="F81" s="122">
        <f t="shared" si="18"/>
        <v>0</v>
      </c>
      <c r="G81" s="121"/>
      <c r="H81" s="122">
        <f t="shared" si="18"/>
        <v>0</v>
      </c>
      <c r="I81" s="121"/>
      <c r="J81" s="122">
        <f t="shared" si="19"/>
        <v>0</v>
      </c>
      <c r="K81" s="121"/>
      <c r="L81" s="122">
        <f t="shared" si="20"/>
        <v>0</v>
      </c>
      <c r="M81" s="121"/>
      <c r="N81" s="123">
        <f t="shared" si="21"/>
        <v>0</v>
      </c>
      <c r="P81" s="124" t="str">
        <f t="shared" si="17"/>
        <v>- Language</v>
      </c>
    </row>
    <row r="82" spans="1:16" ht="14.45">
      <c r="A82" s="145" t="s">
        <v>262</v>
      </c>
      <c r="B82" s="306" t="s">
        <v>213</v>
      </c>
      <c r="C82" s="307"/>
      <c r="D82" s="146">
        <v>0</v>
      </c>
      <c r="E82" s="121"/>
      <c r="F82" s="122">
        <f t="shared" si="18"/>
        <v>0</v>
      </c>
      <c r="G82" s="121"/>
      <c r="H82" s="122">
        <f t="shared" si="18"/>
        <v>0</v>
      </c>
      <c r="I82" s="121"/>
      <c r="J82" s="122">
        <f t="shared" si="19"/>
        <v>0</v>
      </c>
      <c r="K82" s="121"/>
      <c r="L82" s="122">
        <f t="shared" si="20"/>
        <v>0</v>
      </c>
      <c r="M82" s="121"/>
      <c r="N82" s="123">
        <f t="shared" si="21"/>
        <v>0</v>
      </c>
      <c r="P82" s="124" t="str">
        <f t="shared" si="17"/>
        <v>- General professional experience</v>
      </c>
    </row>
    <row r="83" spans="1:16" ht="9.9499999999999993">
      <c r="A83" s="145" t="s">
        <v>263</v>
      </c>
      <c r="B83" s="306" t="s">
        <v>215</v>
      </c>
      <c r="C83" s="307"/>
      <c r="D83" s="120">
        <v>0</v>
      </c>
      <c r="E83" s="121"/>
      <c r="F83" s="122">
        <f t="shared" si="18"/>
        <v>0</v>
      </c>
      <c r="G83" s="121"/>
      <c r="H83" s="122">
        <f t="shared" si="18"/>
        <v>0</v>
      </c>
      <c r="I83" s="121"/>
      <c r="J83" s="122">
        <f t="shared" si="19"/>
        <v>0</v>
      </c>
      <c r="K83" s="121"/>
      <c r="L83" s="122">
        <f t="shared" si="20"/>
        <v>0</v>
      </c>
      <c r="M83" s="121"/>
      <c r="N83" s="123">
        <f t="shared" si="21"/>
        <v>0</v>
      </c>
      <c r="P83" s="124" t="str">
        <f t="shared" si="17"/>
        <v>- Specific professional experience</v>
      </c>
    </row>
    <row r="84" spans="1:16" ht="11.25" customHeight="1">
      <c r="A84" s="145" t="s">
        <v>264</v>
      </c>
      <c r="B84" s="314" t="s">
        <v>217</v>
      </c>
      <c r="C84" s="315"/>
      <c r="D84" s="120">
        <v>0</v>
      </c>
      <c r="E84" s="121"/>
      <c r="F84" s="122">
        <f t="shared" si="18"/>
        <v>0</v>
      </c>
      <c r="G84" s="121"/>
      <c r="H84" s="122">
        <f t="shared" si="18"/>
        <v>0</v>
      </c>
      <c r="I84" s="121"/>
      <c r="J84" s="122">
        <f t="shared" si="19"/>
        <v>0</v>
      </c>
      <c r="K84" s="121"/>
      <c r="L84" s="122">
        <f t="shared" si="20"/>
        <v>0</v>
      </c>
      <c r="M84" s="121"/>
      <c r="N84" s="123">
        <f t="shared" si="21"/>
        <v>0</v>
      </c>
      <c r="P84" s="124" t="str">
        <f t="shared" si="17"/>
        <v>- Leadership/management experience</v>
      </c>
    </row>
    <row r="85" spans="1:16" ht="9.9499999999999993">
      <c r="A85" s="145" t="s">
        <v>265</v>
      </c>
      <c r="B85" s="306" t="s">
        <v>219</v>
      </c>
      <c r="C85" s="307"/>
      <c r="D85" s="120">
        <v>0</v>
      </c>
      <c r="E85" s="121"/>
      <c r="F85" s="122">
        <f t="shared" si="18"/>
        <v>0</v>
      </c>
      <c r="G85" s="121"/>
      <c r="H85" s="122">
        <f t="shared" si="18"/>
        <v>0</v>
      </c>
      <c r="I85" s="121"/>
      <c r="J85" s="122">
        <f t="shared" si="19"/>
        <v>0</v>
      </c>
      <c r="K85" s="121"/>
      <c r="L85" s="122">
        <f t="shared" si="20"/>
        <v>0</v>
      </c>
      <c r="M85" s="121"/>
      <c r="N85" s="123">
        <f t="shared" si="21"/>
        <v>0</v>
      </c>
      <c r="P85" s="124" t="str">
        <f t="shared" si="17"/>
        <v>- Regional experience</v>
      </c>
    </row>
    <row r="86" spans="1:16" ht="9.9499999999999993">
      <c r="A86" s="145" t="s">
        <v>266</v>
      </c>
      <c r="B86" s="316" t="s">
        <v>221</v>
      </c>
      <c r="C86" s="317"/>
      <c r="D86" s="120">
        <v>0</v>
      </c>
      <c r="E86" s="121"/>
      <c r="F86" s="122">
        <f t="shared" si="18"/>
        <v>0</v>
      </c>
      <c r="G86" s="121"/>
      <c r="H86" s="122">
        <f t="shared" si="18"/>
        <v>0</v>
      </c>
      <c r="I86" s="121"/>
      <c r="J86" s="122">
        <f t="shared" si="19"/>
        <v>0</v>
      </c>
      <c r="K86" s="121"/>
      <c r="L86" s="122">
        <f t="shared" si="20"/>
        <v>0</v>
      </c>
      <c r="M86" s="121"/>
      <c r="N86" s="123">
        <f t="shared" si="21"/>
        <v>0</v>
      </c>
      <c r="P86" s="124" t="str">
        <f t="shared" si="17"/>
        <v>- Development cooperation experience</v>
      </c>
    </row>
    <row r="87" spans="1:16" ht="14.45">
      <c r="A87" s="145" t="s">
        <v>267</v>
      </c>
      <c r="B87" s="308" t="s">
        <v>223</v>
      </c>
      <c r="C87" s="309"/>
      <c r="D87" s="146">
        <v>0</v>
      </c>
      <c r="E87" s="147"/>
      <c r="F87" s="128">
        <f>$D87*E87*100</f>
        <v>0</v>
      </c>
      <c r="G87" s="147"/>
      <c r="H87" s="128">
        <f>$D87*G87*100</f>
        <v>0</v>
      </c>
      <c r="I87" s="147"/>
      <c r="J87" s="128">
        <f>$D87*I87*100</f>
        <v>0</v>
      </c>
      <c r="K87" s="147"/>
      <c r="L87" s="128">
        <f>$D87*K87*100</f>
        <v>0</v>
      </c>
      <c r="M87" s="147"/>
      <c r="N87" s="129">
        <f>$D87*M87*100</f>
        <v>0</v>
      </c>
      <c r="P87" s="124" t="str">
        <f t="shared" si="17"/>
        <v>- Other</v>
      </c>
    </row>
    <row r="88" spans="1:16" ht="11.25" customHeight="1" outlineLevel="1">
      <c r="A88" s="302" t="s">
        <v>268</v>
      </c>
      <c r="B88" s="302"/>
      <c r="C88" s="303"/>
      <c r="D88" s="130">
        <f>SUM(D80:D87)</f>
        <v>0</v>
      </c>
      <c r="E88" s="131"/>
      <c r="F88" s="132">
        <f>SUM(F80:F87)</f>
        <v>0</v>
      </c>
      <c r="G88" s="131"/>
      <c r="H88" s="132">
        <f>SUM(H80:H87)</f>
        <v>0</v>
      </c>
      <c r="I88" s="131"/>
      <c r="J88" s="132">
        <f>SUM(J80:J87)</f>
        <v>0</v>
      </c>
      <c r="K88" s="131"/>
      <c r="L88" s="132">
        <f>SUM(L80:L87)</f>
        <v>0</v>
      </c>
      <c r="M88" s="131"/>
      <c r="N88" s="133">
        <f>SUM(N80:N87)</f>
        <v>0</v>
      </c>
      <c r="P88" s="112" t="str">
        <f t="shared" si="17"/>
        <v>Interim total 2.5</v>
      </c>
    </row>
    <row r="89" spans="1:16" ht="11.25" customHeight="1">
      <c r="A89" s="113" t="s">
        <v>269</v>
      </c>
      <c r="B89" s="310" t="s">
        <v>270</v>
      </c>
      <c r="C89" s="311"/>
      <c r="D89" s="143"/>
      <c r="E89" s="144"/>
      <c r="F89" s="134"/>
      <c r="G89" s="144"/>
      <c r="H89" s="134"/>
      <c r="I89" s="144"/>
      <c r="J89" s="134"/>
      <c r="K89" s="144"/>
      <c r="L89" s="134"/>
      <c r="M89" s="144"/>
      <c r="N89" s="135"/>
      <c r="P89" s="112" t="str">
        <f t="shared" si="17"/>
        <v>Short-term expert pool 1 (in accordance with ToR provisions/criteria)</v>
      </c>
    </row>
    <row r="90" spans="1:16" ht="9.9499999999999993">
      <c r="A90" s="145" t="s">
        <v>271</v>
      </c>
      <c r="B90" s="314" t="s">
        <v>209</v>
      </c>
      <c r="C90" s="315"/>
      <c r="D90" s="120">
        <v>0</v>
      </c>
      <c r="E90" s="121"/>
      <c r="F90" s="122">
        <f t="shared" ref="F90:H95" si="22">$D90*E90*100</f>
        <v>0</v>
      </c>
      <c r="G90" s="121"/>
      <c r="H90" s="122">
        <f t="shared" si="22"/>
        <v>0</v>
      </c>
      <c r="I90" s="121"/>
      <c r="J90" s="122">
        <f t="shared" ref="J90:J95" si="23">$D90*I90*100</f>
        <v>0</v>
      </c>
      <c r="K90" s="121"/>
      <c r="L90" s="122">
        <f t="shared" ref="L90:L95" si="24">$D90*K90*100</f>
        <v>0</v>
      </c>
      <c r="M90" s="121"/>
      <c r="N90" s="123">
        <f t="shared" ref="N90:N95" si="25">$D90*M90*100</f>
        <v>0</v>
      </c>
      <c r="P90" s="124" t="str">
        <f t="shared" si="17"/>
        <v>- Qualifications</v>
      </c>
    </row>
    <row r="91" spans="1:16" ht="9.9499999999999993">
      <c r="A91" s="145" t="s">
        <v>272</v>
      </c>
      <c r="B91" s="314" t="s">
        <v>211</v>
      </c>
      <c r="C91" s="315"/>
      <c r="D91" s="120">
        <v>0</v>
      </c>
      <c r="E91" s="121"/>
      <c r="F91" s="122">
        <f t="shared" si="22"/>
        <v>0</v>
      </c>
      <c r="G91" s="121"/>
      <c r="H91" s="122">
        <f t="shared" si="22"/>
        <v>0</v>
      </c>
      <c r="I91" s="121"/>
      <c r="J91" s="122">
        <f t="shared" si="23"/>
        <v>0</v>
      </c>
      <c r="K91" s="121"/>
      <c r="L91" s="122">
        <f t="shared" si="24"/>
        <v>0</v>
      </c>
      <c r="M91" s="121"/>
      <c r="N91" s="123">
        <f t="shared" si="25"/>
        <v>0</v>
      </c>
      <c r="P91" s="124" t="str">
        <f t="shared" si="17"/>
        <v>- Language</v>
      </c>
    </row>
    <row r="92" spans="1:16" ht="9.9499999999999993">
      <c r="A92" s="145" t="s">
        <v>273</v>
      </c>
      <c r="B92" s="306" t="s">
        <v>213</v>
      </c>
      <c r="C92" s="307"/>
      <c r="D92" s="120">
        <v>0</v>
      </c>
      <c r="E92" s="121"/>
      <c r="F92" s="122">
        <f t="shared" si="22"/>
        <v>0</v>
      </c>
      <c r="G92" s="121"/>
      <c r="H92" s="122">
        <f t="shared" si="22"/>
        <v>0</v>
      </c>
      <c r="I92" s="121"/>
      <c r="J92" s="122">
        <f t="shared" si="23"/>
        <v>0</v>
      </c>
      <c r="K92" s="121"/>
      <c r="L92" s="122">
        <f t="shared" si="24"/>
        <v>0</v>
      </c>
      <c r="M92" s="121"/>
      <c r="N92" s="123">
        <f t="shared" si="25"/>
        <v>0</v>
      </c>
      <c r="P92" s="124" t="str">
        <f t="shared" si="17"/>
        <v>- General professional experience</v>
      </c>
    </row>
    <row r="93" spans="1:16" ht="9.9499999999999993">
      <c r="A93" s="145" t="s">
        <v>274</v>
      </c>
      <c r="B93" s="306" t="s">
        <v>215</v>
      </c>
      <c r="C93" s="307"/>
      <c r="D93" s="120">
        <v>0</v>
      </c>
      <c r="E93" s="121"/>
      <c r="F93" s="122">
        <f t="shared" si="22"/>
        <v>0</v>
      </c>
      <c r="G93" s="121"/>
      <c r="H93" s="122">
        <f t="shared" si="22"/>
        <v>0</v>
      </c>
      <c r="I93" s="121"/>
      <c r="J93" s="122">
        <f t="shared" si="23"/>
        <v>0</v>
      </c>
      <c r="K93" s="121"/>
      <c r="L93" s="122">
        <f t="shared" si="24"/>
        <v>0</v>
      </c>
      <c r="M93" s="121"/>
      <c r="N93" s="123">
        <f t="shared" si="25"/>
        <v>0</v>
      </c>
      <c r="P93" s="124" t="str">
        <f t="shared" si="17"/>
        <v>- Specific professional experience</v>
      </c>
    </row>
    <row r="94" spans="1:16" ht="9.9499999999999993">
      <c r="A94" s="145" t="s">
        <v>275</v>
      </c>
      <c r="B94" s="306" t="s">
        <v>219</v>
      </c>
      <c r="C94" s="307"/>
      <c r="D94" s="120">
        <v>0</v>
      </c>
      <c r="E94" s="121"/>
      <c r="F94" s="122">
        <f t="shared" si="22"/>
        <v>0</v>
      </c>
      <c r="G94" s="121"/>
      <c r="H94" s="122">
        <f t="shared" si="22"/>
        <v>0</v>
      </c>
      <c r="I94" s="121"/>
      <c r="J94" s="122">
        <f t="shared" si="23"/>
        <v>0</v>
      </c>
      <c r="K94" s="121"/>
      <c r="L94" s="122">
        <f t="shared" si="24"/>
        <v>0</v>
      </c>
      <c r="M94" s="121"/>
      <c r="N94" s="123">
        <f t="shared" si="25"/>
        <v>0</v>
      </c>
      <c r="P94" s="124" t="str">
        <f t="shared" si="17"/>
        <v>- Regional experience</v>
      </c>
    </row>
    <row r="95" spans="1:16" ht="9.9499999999999993">
      <c r="A95" s="145" t="s">
        <v>276</v>
      </c>
      <c r="B95" s="306" t="s">
        <v>221</v>
      </c>
      <c r="C95" s="307"/>
      <c r="D95" s="120">
        <v>0</v>
      </c>
      <c r="E95" s="121"/>
      <c r="F95" s="122">
        <f t="shared" si="22"/>
        <v>0</v>
      </c>
      <c r="G95" s="121"/>
      <c r="H95" s="122">
        <f t="shared" si="22"/>
        <v>0</v>
      </c>
      <c r="I95" s="121"/>
      <c r="J95" s="122">
        <f t="shared" si="23"/>
        <v>0</v>
      </c>
      <c r="K95" s="121"/>
      <c r="L95" s="122">
        <f t="shared" si="24"/>
        <v>0</v>
      </c>
      <c r="M95" s="121"/>
      <c r="N95" s="123">
        <f t="shared" si="25"/>
        <v>0</v>
      </c>
      <c r="P95" s="124" t="str">
        <f t="shared" si="17"/>
        <v>- Development cooperation experience</v>
      </c>
    </row>
    <row r="96" spans="1:16" ht="9.9499999999999993">
      <c r="A96" s="145" t="s">
        <v>277</v>
      </c>
      <c r="B96" s="308" t="s">
        <v>223</v>
      </c>
      <c r="C96" s="309"/>
      <c r="D96" s="120">
        <v>0</v>
      </c>
      <c r="E96" s="147"/>
      <c r="F96" s="128">
        <f>$D96*E96*100</f>
        <v>0</v>
      </c>
      <c r="G96" s="147"/>
      <c r="H96" s="128">
        <f>$D96*G96*100</f>
        <v>0</v>
      </c>
      <c r="I96" s="147"/>
      <c r="J96" s="128">
        <f>$D96*I96*100</f>
        <v>0</v>
      </c>
      <c r="K96" s="147"/>
      <c r="L96" s="128">
        <f>$D96*K96*100</f>
        <v>0</v>
      </c>
      <c r="M96" s="147"/>
      <c r="N96" s="129">
        <f>$D96*M96*100</f>
        <v>0</v>
      </c>
      <c r="P96" s="124" t="str">
        <f t="shared" si="17"/>
        <v>- Other</v>
      </c>
    </row>
    <row r="97" spans="1:16" ht="11.25" customHeight="1" outlineLevel="1">
      <c r="A97" s="302" t="s">
        <v>278</v>
      </c>
      <c r="B97" s="302"/>
      <c r="C97" s="303"/>
      <c r="D97" s="130">
        <f>SUM(D90:D96)</f>
        <v>0</v>
      </c>
      <c r="E97" s="131"/>
      <c r="F97" s="132">
        <f>SUM(F90:F96)</f>
        <v>0</v>
      </c>
      <c r="G97" s="131"/>
      <c r="H97" s="132">
        <f>SUM(H90:H96)</f>
        <v>0</v>
      </c>
      <c r="I97" s="131"/>
      <c r="J97" s="132">
        <f>SUM(J90:J96)</f>
        <v>0</v>
      </c>
      <c r="K97" s="131"/>
      <c r="L97" s="132">
        <f>SUM(L90:L96)</f>
        <v>0</v>
      </c>
      <c r="M97" s="131"/>
      <c r="N97" s="133">
        <f>SUM(N90:N96)</f>
        <v>0</v>
      </c>
      <c r="P97" s="112" t="str">
        <f t="shared" si="17"/>
        <v>Interim total 2.6</v>
      </c>
    </row>
    <row r="98" spans="1:16" ht="11.25" customHeight="1">
      <c r="A98" s="113" t="s">
        <v>279</v>
      </c>
      <c r="B98" s="310" t="s">
        <v>280</v>
      </c>
      <c r="C98" s="311"/>
      <c r="D98" s="143"/>
      <c r="E98" s="144"/>
      <c r="F98" s="134"/>
      <c r="G98" s="144"/>
      <c r="H98" s="134"/>
      <c r="I98" s="144"/>
      <c r="J98" s="134"/>
      <c r="K98" s="144"/>
      <c r="L98" s="134"/>
      <c r="M98" s="144"/>
      <c r="N98" s="135"/>
      <c r="P98" s="112" t="str">
        <f t="shared" si="17"/>
        <v>Short-term expert pool 2 (in accordance with ToR provisions/criteria)</v>
      </c>
    </row>
    <row r="99" spans="1:16" ht="9.9499999999999993">
      <c r="A99" s="145" t="s">
        <v>281</v>
      </c>
      <c r="B99" s="314" t="s">
        <v>209</v>
      </c>
      <c r="C99" s="315"/>
      <c r="D99" s="120">
        <v>0</v>
      </c>
      <c r="E99" s="121"/>
      <c r="F99" s="122">
        <f t="shared" ref="F99:H104" si="26">$D99*E99*100</f>
        <v>0</v>
      </c>
      <c r="G99" s="121"/>
      <c r="H99" s="122">
        <f t="shared" si="26"/>
        <v>0</v>
      </c>
      <c r="I99" s="121"/>
      <c r="J99" s="122">
        <f t="shared" ref="J99:J104" si="27">$D99*I99*100</f>
        <v>0</v>
      </c>
      <c r="K99" s="121"/>
      <c r="L99" s="122">
        <f t="shared" ref="L99:L104" si="28">$D99*K99*100</f>
        <v>0</v>
      </c>
      <c r="M99" s="121"/>
      <c r="N99" s="123">
        <f t="shared" ref="N99:N104" si="29">$D99*M99*100</f>
        <v>0</v>
      </c>
      <c r="P99" s="124" t="str">
        <f t="shared" si="17"/>
        <v>- Qualifications</v>
      </c>
    </row>
    <row r="100" spans="1:16" ht="9.9499999999999993">
      <c r="A100" s="145" t="s">
        <v>282</v>
      </c>
      <c r="B100" s="314" t="s">
        <v>211</v>
      </c>
      <c r="C100" s="315"/>
      <c r="D100" s="120">
        <v>0</v>
      </c>
      <c r="E100" s="121"/>
      <c r="F100" s="122">
        <f t="shared" si="26"/>
        <v>0</v>
      </c>
      <c r="G100" s="121"/>
      <c r="H100" s="122">
        <f t="shared" si="26"/>
        <v>0</v>
      </c>
      <c r="I100" s="121"/>
      <c r="J100" s="122">
        <f t="shared" si="27"/>
        <v>0</v>
      </c>
      <c r="K100" s="121"/>
      <c r="L100" s="122">
        <f t="shared" si="28"/>
        <v>0</v>
      </c>
      <c r="M100" s="121"/>
      <c r="N100" s="123">
        <f t="shared" si="29"/>
        <v>0</v>
      </c>
      <c r="P100" s="124" t="str">
        <f t="shared" si="17"/>
        <v>- Language</v>
      </c>
    </row>
    <row r="101" spans="1:16" ht="9.9499999999999993">
      <c r="A101" s="119" t="s">
        <v>283</v>
      </c>
      <c r="B101" s="306" t="s">
        <v>213</v>
      </c>
      <c r="C101" s="307"/>
      <c r="D101" s="120">
        <v>0</v>
      </c>
      <c r="E101" s="121"/>
      <c r="F101" s="122">
        <f t="shared" si="26"/>
        <v>0</v>
      </c>
      <c r="G101" s="121"/>
      <c r="H101" s="122">
        <f t="shared" si="26"/>
        <v>0</v>
      </c>
      <c r="I101" s="121"/>
      <c r="J101" s="122">
        <f t="shared" si="27"/>
        <v>0</v>
      </c>
      <c r="K101" s="121"/>
      <c r="L101" s="122">
        <f t="shared" si="28"/>
        <v>0</v>
      </c>
      <c r="M101" s="121"/>
      <c r="N101" s="123">
        <f t="shared" si="29"/>
        <v>0</v>
      </c>
      <c r="P101" s="124" t="str">
        <f t="shared" si="17"/>
        <v>- General professional experience</v>
      </c>
    </row>
    <row r="102" spans="1:16" ht="9.9499999999999993">
      <c r="A102" s="145" t="s">
        <v>284</v>
      </c>
      <c r="B102" s="306" t="s">
        <v>215</v>
      </c>
      <c r="C102" s="307"/>
      <c r="D102" s="120">
        <v>0</v>
      </c>
      <c r="E102" s="121"/>
      <c r="F102" s="122">
        <f t="shared" si="26"/>
        <v>0</v>
      </c>
      <c r="G102" s="121"/>
      <c r="H102" s="122">
        <f t="shared" si="26"/>
        <v>0</v>
      </c>
      <c r="I102" s="121"/>
      <c r="J102" s="122">
        <f t="shared" si="27"/>
        <v>0</v>
      </c>
      <c r="K102" s="121"/>
      <c r="L102" s="122">
        <f t="shared" si="28"/>
        <v>0</v>
      </c>
      <c r="M102" s="121"/>
      <c r="N102" s="123">
        <f t="shared" si="29"/>
        <v>0</v>
      </c>
      <c r="P102" s="124" t="str">
        <f t="shared" si="17"/>
        <v>- Specific professional experience</v>
      </c>
    </row>
    <row r="103" spans="1:16" ht="9.9499999999999993">
      <c r="A103" s="145" t="s">
        <v>285</v>
      </c>
      <c r="B103" s="306" t="s">
        <v>219</v>
      </c>
      <c r="C103" s="307"/>
      <c r="D103" s="120">
        <v>0</v>
      </c>
      <c r="E103" s="121"/>
      <c r="F103" s="122">
        <f t="shared" si="26"/>
        <v>0</v>
      </c>
      <c r="G103" s="121"/>
      <c r="H103" s="122">
        <f t="shared" si="26"/>
        <v>0</v>
      </c>
      <c r="I103" s="121"/>
      <c r="J103" s="122">
        <f t="shared" si="27"/>
        <v>0</v>
      </c>
      <c r="K103" s="121"/>
      <c r="L103" s="122">
        <f t="shared" si="28"/>
        <v>0</v>
      </c>
      <c r="M103" s="121"/>
      <c r="N103" s="123">
        <f t="shared" si="29"/>
        <v>0</v>
      </c>
      <c r="P103" s="124" t="str">
        <f t="shared" si="17"/>
        <v>- Regional experience</v>
      </c>
    </row>
    <row r="104" spans="1:16" ht="9.9499999999999993">
      <c r="A104" s="145" t="s">
        <v>286</v>
      </c>
      <c r="B104" s="306" t="s">
        <v>221</v>
      </c>
      <c r="C104" s="307"/>
      <c r="D104" s="120">
        <v>0</v>
      </c>
      <c r="E104" s="121"/>
      <c r="F104" s="122">
        <f t="shared" si="26"/>
        <v>0</v>
      </c>
      <c r="G104" s="121"/>
      <c r="H104" s="122">
        <f t="shared" si="26"/>
        <v>0</v>
      </c>
      <c r="I104" s="121"/>
      <c r="J104" s="122">
        <f t="shared" si="27"/>
        <v>0</v>
      </c>
      <c r="K104" s="121"/>
      <c r="L104" s="122">
        <f t="shared" si="28"/>
        <v>0</v>
      </c>
      <c r="M104" s="121"/>
      <c r="N104" s="123">
        <f t="shared" si="29"/>
        <v>0</v>
      </c>
      <c r="P104" s="124" t="str">
        <f t="shared" si="17"/>
        <v>- Development cooperation experience</v>
      </c>
    </row>
    <row r="105" spans="1:16" ht="9.9499999999999993">
      <c r="A105" s="145" t="s">
        <v>287</v>
      </c>
      <c r="B105" s="308" t="s">
        <v>223</v>
      </c>
      <c r="C105" s="309"/>
      <c r="D105" s="120">
        <v>0</v>
      </c>
      <c r="E105" s="147"/>
      <c r="F105" s="128">
        <f>$D105*E105*100</f>
        <v>0</v>
      </c>
      <c r="G105" s="147"/>
      <c r="H105" s="128">
        <f>$D105*G105*100</f>
        <v>0</v>
      </c>
      <c r="I105" s="147"/>
      <c r="J105" s="128">
        <f>$D105*I105*100</f>
        <v>0</v>
      </c>
      <c r="K105" s="147"/>
      <c r="L105" s="128">
        <f>$D105*K105*100</f>
        <v>0</v>
      </c>
      <c r="M105" s="147"/>
      <c r="N105" s="129">
        <f>$D105*M105*100</f>
        <v>0</v>
      </c>
      <c r="P105" s="124" t="str">
        <f t="shared" si="17"/>
        <v>- Other</v>
      </c>
    </row>
    <row r="106" spans="1:16" ht="11.25" customHeight="1" outlineLevel="1">
      <c r="A106" s="302" t="s">
        <v>288</v>
      </c>
      <c r="B106" s="302"/>
      <c r="C106" s="303"/>
      <c r="D106" s="130">
        <f>SUM(D99:D105)</f>
        <v>0</v>
      </c>
      <c r="E106" s="131"/>
      <c r="F106" s="132">
        <f>SUM(F99:F105)</f>
        <v>0</v>
      </c>
      <c r="G106" s="131"/>
      <c r="H106" s="132">
        <f>SUM(H99:H105)</f>
        <v>0</v>
      </c>
      <c r="I106" s="131"/>
      <c r="J106" s="132">
        <f>SUM(J99:J105)</f>
        <v>0</v>
      </c>
      <c r="K106" s="131"/>
      <c r="L106" s="132">
        <f>SUM(L99:L105)</f>
        <v>0</v>
      </c>
      <c r="M106" s="131"/>
      <c r="N106" s="133">
        <f>SUM(N99:N105)</f>
        <v>0</v>
      </c>
      <c r="P106" s="112" t="str">
        <f t="shared" si="17"/>
        <v>Interim total 2.7</v>
      </c>
    </row>
    <row r="107" spans="1:16" ht="22.5" customHeight="1">
      <c r="A107" s="113" t="s">
        <v>289</v>
      </c>
      <c r="B107" s="310" t="s">
        <v>290</v>
      </c>
      <c r="C107" s="311"/>
      <c r="D107" s="143"/>
      <c r="E107" s="144"/>
      <c r="F107" s="134"/>
      <c r="G107" s="144"/>
      <c r="H107" s="134"/>
      <c r="I107" s="144"/>
      <c r="J107" s="134"/>
      <c r="K107" s="144"/>
      <c r="L107" s="134"/>
      <c r="M107" s="144"/>
      <c r="N107" s="135"/>
      <c r="P107" s="112" t="str">
        <f t="shared" si="17"/>
        <v>Assessment of proposed personnel for non-specified positions (provided permissible under ToRs)</v>
      </c>
    </row>
    <row r="108" spans="1:16" ht="33.75" customHeight="1">
      <c r="A108" s="119" t="s">
        <v>291</v>
      </c>
      <c r="B108" s="312" t="s">
        <v>292</v>
      </c>
      <c r="C108" s="313"/>
      <c r="D108" s="120">
        <v>0</v>
      </c>
      <c r="E108" s="121"/>
      <c r="F108" s="122">
        <f t="shared" ref="F108:H109" si="30">$D108*E108*100</f>
        <v>0</v>
      </c>
      <c r="G108" s="121"/>
      <c r="H108" s="122">
        <f t="shared" si="30"/>
        <v>0</v>
      </c>
      <c r="I108" s="121"/>
      <c r="J108" s="122">
        <f t="shared" ref="J108:J109" si="31">$D108*I108*100</f>
        <v>0</v>
      </c>
      <c r="K108" s="121"/>
      <c r="L108" s="122">
        <f t="shared" ref="L108:L109" si="32">$D108*K108*100</f>
        <v>0</v>
      </c>
      <c r="M108" s="121"/>
      <c r="N108" s="123">
        <f t="shared" ref="N108:N109" si="33">$D108*M108*100</f>
        <v>0</v>
      </c>
      <c r="P108" s="124" t="str">
        <f t="shared" si="17"/>
        <v>Composition and sufficient assignment duration of the team in order to perform the tasks specified in the schedule and personnel assignment plan</v>
      </c>
    </row>
    <row r="109" spans="1:16" ht="33.75" customHeight="1">
      <c r="A109" s="145" t="s">
        <v>293</v>
      </c>
      <c r="B109" s="298" t="s">
        <v>294</v>
      </c>
      <c r="C109" s="299"/>
      <c r="D109" s="120">
        <v>0</v>
      </c>
      <c r="E109" s="121"/>
      <c r="F109" s="122">
        <f t="shared" si="30"/>
        <v>0</v>
      </c>
      <c r="G109" s="121"/>
      <c r="H109" s="122">
        <f t="shared" si="30"/>
        <v>0</v>
      </c>
      <c r="I109" s="121"/>
      <c r="J109" s="122">
        <f t="shared" si="31"/>
        <v>0</v>
      </c>
      <c r="K109" s="121"/>
      <c r="L109" s="122">
        <f t="shared" si="32"/>
        <v>0</v>
      </c>
      <c r="M109" s="121"/>
      <c r="N109" s="123">
        <f t="shared" si="33"/>
        <v>0</v>
      </c>
      <c r="P109" s="124" t="str">
        <f t="shared" si="17"/>
        <v>Qualifications and sufficient assignment duration of the team (professional experience and other specific experience) in order to process theme 1</v>
      </c>
    </row>
    <row r="110" spans="1:16" ht="33.75" customHeight="1">
      <c r="A110" s="119" t="s">
        <v>295</v>
      </c>
      <c r="B110" s="300" t="s">
        <v>296</v>
      </c>
      <c r="C110" s="301"/>
      <c r="D110" s="120">
        <v>0</v>
      </c>
      <c r="E110" s="147"/>
      <c r="F110" s="128">
        <f>$D110*E110*100</f>
        <v>0</v>
      </c>
      <c r="G110" s="147"/>
      <c r="H110" s="128">
        <f>$D110*G110*100</f>
        <v>0</v>
      </c>
      <c r="I110" s="147"/>
      <c r="J110" s="128">
        <f>$D110*I110*100</f>
        <v>0</v>
      </c>
      <c r="K110" s="147"/>
      <c r="L110" s="128">
        <f>$D110*K110*100</f>
        <v>0</v>
      </c>
      <c r="M110" s="147"/>
      <c r="N110" s="129">
        <f>$D110*M110*100</f>
        <v>0</v>
      </c>
      <c r="P110" s="124" t="str">
        <f t="shared" si="17"/>
        <v>Qualifications and sufficient assignment duration of the team (professional experience and other specific experience) in order to process theme 2</v>
      </c>
    </row>
    <row r="111" spans="1:16" ht="11.25" customHeight="1" outlineLevel="1">
      <c r="A111" s="302" t="s">
        <v>297</v>
      </c>
      <c r="B111" s="302"/>
      <c r="C111" s="303"/>
      <c r="D111" s="130">
        <f>SUM(D108:D110)</f>
        <v>0</v>
      </c>
      <c r="E111" s="131"/>
      <c r="F111" s="132">
        <f>SUM(F108:F110)</f>
        <v>0</v>
      </c>
      <c r="G111" s="131"/>
      <c r="H111" s="132">
        <f>SUM(H108:H110)</f>
        <v>0</v>
      </c>
      <c r="I111" s="131"/>
      <c r="J111" s="132">
        <f>SUM(J108:J110)</f>
        <v>0</v>
      </c>
      <c r="K111" s="131"/>
      <c r="L111" s="132">
        <f>SUM(L108:L110)</f>
        <v>0</v>
      </c>
      <c r="M111" s="131"/>
      <c r="N111" s="133">
        <f>SUM(N108:N110)</f>
        <v>0</v>
      </c>
      <c r="P111" s="112" t="str">
        <f t="shared" si="17"/>
        <v>Interim total 2.8</v>
      </c>
    </row>
    <row r="112" spans="1:16" ht="11.25" customHeight="1">
      <c r="A112" s="304" t="s">
        <v>298</v>
      </c>
      <c r="B112" s="304"/>
      <c r="C112" s="305"/>
      <c r="D112" s="139">
        <f>SUM(D48,D58,D68,D78,D88,D97,D106,D111)</f>
        <v>0.75</v>
      </c>
      <c r="E112" s="140"/>
      <c r="F112" s="141">
        <f>SUM(F48,F58,F68,F78,F88,F97,F106,F111)</f>
        <v>0</v>
      </c>
      <c r="G112" s="140"/>
      <c r="H112" s="141">
        <f>SUM(H48,H58,H68,H78,H88,H97,H106,H111)</f>
        <v>0</v>
      </c>
      <c r="I112" s="140"/>
      <c r="J112" s="141">
        <f>SUM(J48,J58,J68,J78,J88,J97,J106,J111)</f>
        <v>0</v>
      </c>
      <c r="K112" s="140"/>
      <c r="L112" s="141">
        <f>SUM(L48,L58,L68,L78,L88,L97,L106,L111)</f>
        <v>0</v>
      </c>
      <c r="M112" s="140"/>
      <c r="N112" s="142">
        <f>SUM(N48,N58,N68,N78,N88,N97,N106,N111)</f>
        <v>0</v>
      </c>
      <c r="P112" s="112" t="str">
        <f t="shared" si="17"/>
        <v>Total 2</v>
      </c>
    </row>
    <row r="113" spans="1:16" ht="12.75" customHeight="1">
      <c r="A113" s="292" t="s">
        <v>299</v>
      </c>
      <c r="B113" s="292"/>
      <c r="C113" s="293"/>
      <c r="D113" s="148">
        <f>D37+D112</f>
        <v>1</v>
      </c>
      <c r="E113" s="149"/>
      <c r="F113" s="150">
        <f>F37+F112</f>
        <v>0</v>
      </c>
      <c r="G113" s="149"/>
      <c r="H113" s="150">
        <f>H37+H112</f>
        <v>0</v>
      </c>
      <c r="I113" s="149"/>
      <c r="J113" s="150">
        <f>J37+J112</f>
        <v>0</v>
      </c>
      <c r="K113" s="149"/>
      <c r="L113" s="150">
        <f>L37+L112</f>
        <v>0</v>
      </c>
      <c r="M113" s="149"/>
      <c r="N113" s="151">
        <f>N37+N112</f>
        <v>0</v>
      </c>
      <c r="P113" s="112" t="str">
        <f t="shared" si="17"/>
        <v>Overall total 1 + 2</v>
      </c>
    </row>
    <row r="114" spans="1:16" ht="12.75" customHeight="1">
      <c r="A114" s="292" t="s">
        <v>300</v>
      </c>
      <c r="B114" s="292"/>
      <c r="C114" s="293"/>
      <c r="D114" s="152"/>
      <c r="E114" s="153"/>
      <c r="F114" s="154">
        <f>F113/1000</f>
        <v>0</v>
      </c>
      <c r="G114" s="153"/>
      <c r="H114" s="154">
        <f>H113/1000</f>
        <v>0</v>
      </c>
      <c r="I114" s="153"/>
      <c r="J114" s="154">
        <f>J113/1000</f>
        <v>0</v>
      </c>
      <c r="K114" s="153"/>
      <c r="L114" s="154">
        <f>L113/1000</f>
        <v>0</v>
      </c>
      <c r="M114" s="153"/>
      <c r="N114" s="155">
        <f>N113/1000</f>
        <v>0</v>
      </c>
      <c r="P114" s="112" t="str">
        <f t="shared" si="17"/>
        <v>Assessment in %</v>
      </c>
    </row>
    <row r="115" spans="1:16" ht="12.75" customHeight="1">
      <c r="A115" s="292" t="s">
        <v>301</v>
      </c>
      <c r="B115" s="292"/>
      <c r="C115" s="293"/>
      <c r="D115" s="156"/>
      <c r="E115" s="157"/>
      <c r="F115" s="158" t="e">
        <f>_xlfn.RANK.EQ(F114,Wertung)</f>
        <v>#REF!</v>
      </c>
      <c r="G115" s="157"/>
      <c r="H115" s="158" t="e">
        <f>_xlfn.RANK.EQ(H114,Wertung)</f>
        <v>#REF!</v>
      </c>
      <c r="I115" s="157"/>
      <c r="J115" s="158" t="e">
        <f>_xlfn.RANK.EQ(J114,Wertung)</f>
        <v>#REF!</v>
      </c>
      <c r="K115" s="157"/>
      <c r="L115" s="158" t="e">
        <f>_xlfn.RANK.EQ(L114,Wertung)</f>
        <v>#REF!</v>
      </c>
      <c r="M115" s="157"/>
      <c r="N115" s="159" t="e">
        <f>_xlfn.RANK.EQ(N114,Wertung)</f>
        <v>#REF!</v>
      </c>
      <c r="P115" s="112" t="str">
        <f t="shared" si="17"/>
        <v>Ranking</v>
      </c>
    </row>
    <row r="116" spans="1:16" ht="9.9499999999999993">
      <c r="E116" s="92"/>
      <c r="G116" s="92"/>
      <c r="I116" s="92"/>
      <c r="K116" s="92"/>
      <c r="M116" s="91"/>
    </row>
    <row r="117" spans="1:16" ht="22.5" customHeight="1">
      <c r="A117" s="294" t="s">
        <v>302</v>
      </c>
      <c r="B117" s="294"/>
      <c r="C117" s="294"/>
      <c r="D117" s="294"/>
      <c r="E117" s="294"/>
      <c r="F117" s="294"/>
      <c r="G117" s="294"/>
      <c r="H117" s="294"/>
      <c r="I117" s="294"/>
      <c r="J117" s="294"/>
      <c r="K117" s="294"/>
      <c r="L117" s="294"/>
      <c r="M117" s="294"/>
      <c r="N117" s="294"/>
    </row>
    <row r="118" spans="1:16" ht="37.700000000000003" customHeight="1">
      <c r="A118" s="295"/>
      <c r="B118" s="295"/>
      <c r="C118" s="295"/>
      <c r="E118" s="92"/>
      <c r="G118" s="92"/>
      <c r="I118" s="296"/>
      <c r="J118" s="296"/>
      <c r="K118" s="296"/>
      <c r="L118" s="296"/>
      <c r="M118" s="296"/>
      <c r="N118" s="296"/>
    </row>
    <row r="119" spans="1:16" ht="12" customHeight="1">
      <c r="B119" s="161"/>
      <c r="E119" s="92"/>
      <c r="G119" s="92"/>
      <c r="I119" s="297" t="s">
        <v>303</v>
      </c>
      <c r="J119" s="297"/>
      <c r="K119" s="297"/>
      <c r="L119" s="297"/>
      <c r="M119" s="297"/>
      <c r="N119" s="297"/>
    </row>
  </sheetData>
  <sheetProtection sheet="1" selectLockedCells="1"/>
  <mergeCells count="135">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 ref="B7:C7"/>
    <mergeCell ref="B8:C8"/>
    <mergeCell ref="B9:C9"/>
    <mergeCell ref="B10:N10"/>
    <mergeCell ref="B11:C11"/>
    <mergeCell ref="B12:C12"/>
    <mergeCell ref="O5:O6"/>
    <mergeCell ref="E6:F6"/>
    <mergeCell ref="G6:H6"/>
    <mergeCell ref="I6:J6"/>
    <mergeCell ref="K6:L6"/>
    <mergeCell ref="M6:N6"/>
    <mergeCell ref="B19:C19"/>
    <mergeCell ref="B20:C20"/>
    <mergeCell ref="B21:C21"/>
    <mergeCell ref="A22:C22"/>
    <mergeCell ref="B23:C23"/>
    <mergeCell ref="B24:C24"/>
    <mergeCell ref="B13:C13"/>
    <mergeCell ref="A14:C14"/>
    <mergeCell ref="B15:C15"/>
    <mergeCell ref="B16:C16"/>
    <mergeCell ref="B17:C17"/>
    <mergeCell ref="A18:C18"/>
    <mergeCell ref="B31:C31"/>
    <mergeCell ref="B32:C32"/>
    <mergeCell ref="B33:C33"/>
    <mergeCell ref="B34:C34"/>
    <mergeCell ref="A35:C35"/>
    <mergeCell ref="B36:C36"/>
    <mergeCell ref="B25:C25"/>
    <mergeCell ref="A26:C26"/>
    <mergeCell ref="B27:C27"/>
    <mergeCell ref="B28:C28"/>
    <mergeCell ref="B29:C29"/>
    <mergeCell ref="A30:C30"/>
    <mergeCell ref="B43:C43"/>
    <mergeCell ref="B44:C44"/>
    <mergeCell ref="B45:C45"/>
    <mergeCell ref="B46:C46"/>
    <mergeCell ref="B47:C47"/>
    <mergeCell ref="A48:C48"/>
    <mergeCell ref="A37:C37"/>
    <mergeCell ref="B38:N38"/>
    <mergeCell ref="B39:C39"/>
    <mergeCell ref="B40:C40"/>
    <mergeCell ref="B41:C41"/>
    <mergeCell ref="B42:C42"/>
    <mergeCell ref="B55:C55"/>
    <mergeCell ref="B56:C56"/>
    <mergeCell ref="B57:C57"/>
    <mergeCell ref="A58:C58"/>
    <mergeCell ref="B59:C59"/>
    <mergeCell ref="B60:C60"/>
    <mergeCell ref="B49:C49"/>
    <mergeCell ref="B50:C50"/>
    <mergeCell ref="B51:C51"/>
    <mergeCell ref="B52:C52"/>
    <mergeCell ref="B53:C53"/>
    <mergeCell ref="B54:C54"/>
    <mergeCell ref="B67:C67"/>
    <mergeCell ref="A68:C68"/>
    <mergeCell ref="B69:C69"/>
    <mergeCell ref="B70:C70"/>
    <mergeCell ref="B71:C71"/>
    <mergeCell ref="B72:C72"/>
    <mergeCell ref="B61:C61"/>
    <mergeCell ref="B62:C62"/>
    <mergeCell ref="B63:C63"/>
    <mergeCell ref="B64:C64"/>
    <mergeCell ref="B65:C65"/>
    <mergeCell ref="B66:C66"/>
    <mergeCell ref="B79:C79"/>
    <mergeCell ref="B80:C80"/>
    <mergeCell ref="B81:C81"/>
    <mergeCell ref="B82:C82"/>
    <mergeCell ref="B83:C83"/>
    <mergeCell ref="B84:C84"/>
    <mergeCell ref="B73:C73"/>
    <mergeCell ref="B74:C74"/>
    <mergeCell ref="B75:C75"/>
    <mergeCell ref="B76:C76"/>
    <mergeCell ref="B77:C77"/>
    <mergeCell ref="A78:C78"/>
    <mergeCell ref="B91:C91"/>
    <mergeCell ref="B92:C92"/>
    <mergeCell ref="B93:C93"/>
    <mergeCell ref="B94:C94"/>
    <mergeCell ref="B95:C95"/>
    <mergeCell ref="B96:C96"/>
    <mergeCell ref="B85:C85"/>
    <mergeCell ref="B86:C86"/>
    <mergeCell ref="B87:C87"/>
    <mergeCell ref="A88:C88"/>
    <mergeCell ref="B89:C89"/>
    <mergeCell ref="B90:C90"/>
    <mergeCell ref="B103:C103"/>
    <mergeCell ref="B104:C104"/>
    <mergeCell ref="B105:C105"/>
    <mergeCell ref="A106:C106"/>
    <mergeCell ref="B107:C107"/>
    <mergeCell ref="B108:C108"/>
    <mergeCell ref="A97:C97"/>
    <mergeCell ref="B98:C98"/>
    <mergeCell ref="B99:C99"/>
    <mergeCell ref="B100:C100"/>
    <mergeCell ref="B101:C101"/>
    <mergeCell ref="B102:C102"/>
    <mergeCell ref="A115:C115"/>
    <mergeCell ref="A117:N117"/>
    <mergeCell ref="A118:C118"/>
    <mergeCell ref="I118:N118"/>
    <mergeCell ref="I119:N119"/>
    <mergeCell ref="B109:C109"/>
    <mergeCell ref="B110:C110"/>
    <mergeCell ref="A111:C111"/>
    <mergeCell ref="A112:C112"/>
    <mergeCell ref="A113:C113"/>
    <mergeCell ref="A114:C114"/>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873B2EFF-1A29-4779-901D-74307C61AA0F}">
      <formula1>0</formula1>
      <formula2>1</formula2>
    </dataValidation>
  </dataValidations>
  <pageMargins left="0.59055118110236227" right="0.31496062992125984" top="0.61185039370078742" bottom="0.51181102362204722" header="0" footer="0.19685039370078741"/>
  <pageSetup scale="92" fitToHeight="0" orientation="landscape" r:id="rId1"/>
  <headerFooter differentFirst="1">
    <oddFooter>&amp;R&amp;7Page &amp;P of &amp;N</oddFooter>
    <firstFooter>&amp;L&amp;7Form 31-10-1-en&amp;R&amp;7Page &amp;P of &amp;N</firstFooter>
  </headerFooter>
  <rowBreaks count="1" manualBreakCount="1">
    <brk id="33"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E2A8E-B42F-4A3C-9500-BEBF8B56B8C2}">
  <dimension ref="A1:F37"/>
  <sheetViews>
    <sheetView zoomScaleNormal="100" workbookViewId="0">
      <selection activeCell="B29" sqref="B29"/>
    </sheetView>
  </sheetViews>
  <sheetFormatPr defaultColWidth="11.42578125" defaultRowHeight="14.45"/>
  <cols>
    <col min="1" max="1" width="8.42578125" style="59" customWidth="1"/>
    <col min="2" max="2" width="77" style="59" customWidth="1"/>
    <col min="3" max="16384" width="11.42578125" style="59"/>
  </cols>
  <sheetData>
    <row r="1" spans="1:6" ht="15.6">
      <c r="A1" s="57" t="s">
        <v>304</v>
      </c>
      <c r="B1" s="58"/>
      <c r="C1" s="58"/>
      <c r="D1" s="58"/>
      <c r="E1" s="58"/>
      <c r="F1" s="58"/>
    </row>
    <row r="2" spans="1:6">
      <c r="A2" s="60" t="s">
        <v>305</v>
      </c>
      <c r="B2" s="58"/>
      <c r="C2" s="58"/>
      <c r="D2" s="58"/>
      <c r="E2" s="58"/>
      <c r="F2" s="58"/>
    </row>
    <row r="3" spans="1:6">
      <c r="A3" s="58"/>
      <c r="B3" s="61" t="s">
        <v>306</v>
      </c>
      <c r="C3" s="58"/>
      <c r="D3" s="58"/>
      <c r="E3" s="58"/>
      <c r="F3" s="58"/>
    </row>
    <row r="4" spans="1:6">
      <c r="A4" s="60" t="s">
        <v>307</v>
      </c>
      <c r="B4" s="58"/>
      <c r="C4" s="58"/>
      <c r="D4" s="58"/>
      <c r="E4" s="58"/>
      <c r="F4" s="58"/>
    </row>
    <row r="5" spans="1:6" ht="38.450000000000003">
      <c r="A5" s="58"/>
      <c r="B5" s="61" t="s">
        <v>308</v>
      </c>
      <c r="C5" s="58"/>
      <c r="D5" s="58"/>
      <c r="E5" s="58"/>
      <c r="F5" s="58"/>
    </row>
    <row r="6" spans="1:6">
      <c r="A6" s="60" t="s">
        <v>309</v>
      </c>
      <c r="B6" s="61"/>
      <c r="C6" s="58"/>
      <c r="D6" s="58"/>
      <c r="E6" s="58"/>
      <c r="F6" s="58"/>
    </row>
    <row r="7" spans="1:6" ht="51">
      <c r="A7" s="60"/>
      <c r="B7" s="61" t="s">
        <v>310</v>
      </c>
      <c r="C7" s="58"/>
      <c r="D7" s="58"/>
      <c r="E7" s="58"/>
      <c r="F7" s="58"/>
    </row>
    <row r="8" spans="1:6">
      <c r="A8" s="60" t="s">
        <v>311</v>
      </c>
      <c r="B8" s="61"/>
      <c r="C8" s="58"/>
      <c r="D8" s="58"/>
      <c r="E8" s="58"/>
      <c r="F8" s="58"/>
    </row>
    <row r="9" spans="1:6" ht="26.1">
      <c r="A9" s="58"/>
      <c r="B9" s="61" t="s">
        <v>312</v>
      </c>
      <c r="C9" s="58"/>
      <c r="D9" s="58"/>
      <c r="E9" s="58"/>
      <c r="F9" s="58"/>
    </row>
    <row r="10" spans="1:6">
      <c r="A10" s="60" t="s">
        <v>313</v>
      </c>
      <c r="B10" s="58"/>
      <c r="C10" s="58"/>
      <c r="D10" s="58"/>
      <c r="E10" s="58"/>
      <c r="F10" s="58"/>
    </row>
    <row r="11" spans="1:6" ht="24.95">
      <c r="A11" s="58"/>
      <c r="B11" s="62" t="s">
        <v>314</v>
      </c>
      <c r="C11" s="58"/>
      <c r="D11" s="58"/>
      <c r="E11" s="58"/>
      <c r="F11" s="58"/>
    </row>
    <row r="12" spans="1:6">
      <c r="A12" s="60" t="s">
        <v>315</v>
      </c>
      <c r="B12" s="58"/>
      <c r="C12" s="58"/>
      <c r="D12" s="58"/>
      <c r="E12" s="58"/>
      <c r="F12" s="58"/>
    </row>
    <row r="13" spans="1:6" ht="26.1">
      <c r="A13" s="58"/>
      <c r="B13" s="61" t="s">
        <v>316</v>
      </c>
      <c r="C13" s="58"/>
      <c r="D13" s="58"/>
      <c r="E13" s="58"/>
      <c r="F13" s="58"/>
    </row>
    <row r="14" spans="1:6" ht="29.45" customHeight="1">
      <c r="A14" s="355" t="s">
        <v>317</v>
      </c>
      <c r="B14" s="355"/>
      <c r="C14" s="58"/>
      <c r="D14" s="58"/>
      <c r="E14" s="58"/>
      <c r="F14" s="58"/>
    </row>
    <row r="15" spans="1:6" ht="36.950000000000003" customHeight="1">
      <c r="A15" s="58"/>
      <c r="B15" s="61" t="s">
        <v>318</v>
      </c>
      <c r="C15" s="58"/>
      <c r="D15" s="58"/>
      <c r="E15" s="58"/>
      <c r="F15" s="58"/>
    </row>
    <row r="16" spans="1:6">
      <c r="A16" s="60" t="s">
        <v>319</v>
      </c>
      <c r="B16" s="58"/>
      <c r="C16" s="58"/>
      <c r="D16" s="58"/>
      <c r="E16" s="58"/>
      <c r="F16" s="58"/>
    </row>
    <row r="17" spans="1:6" ht="38.450000000000003">
      <c r="A17" s="58"/>
      <c r="B17" s="61" t="s">
        <v>320</v>
      </c>
      <c r="C17" s="58"/>
      <c r="D17" s="58"/>
      <c r="E17" s="58"/>
      <c r="F17" s="58"/>
    </row>
    <row r="18" spans="1:6">
      <c r="A18" s="60" t="s">
        <v>321</v>
      </c>
      <c r="B18" s="58"/>
      <c r="C18" s="58"/>
      <c r="D18" s="58"/>
      <c r="E18" s="58"/>
      <c r="F18" s="58"/>
    </row>
    <row r="19" spans="1:6" ht="26.85" customHeight="1">
      <c r="A19" s="58"/>
      <c r="B19" s="61" t="s">
        <v>322</v>
      </c>
      <c r="C19" s="58"/>
      <c r="D19" s="58"/>
      <c r="E19" s="58"/>
      <c r="F19" s="58"/>
    </row>
    <row r="20" spans="1:6">
      <c r="A20" s="60" t="s">
        <v>323</v>
      </c>
      <c r="B20" s="58"/>
      <c r="C20" s="58"/>
      <c r="D20" s="58"/>
      <c r="E20" s="58"/>
      <c r="F20" s="58"/>
    </row>
    <row r="21" spans="1:6" ht="38.450000000000003">
      <c r="A21" s="58"/>
      <c r="B21" s="61" t="s">
        <v>324</v>
      </c>
      <c r="C21" s="58"/>
      <c r="D21" s="58"/>
      <c r="E21" s="58"/>
      <c r="F21" s="58"/>
    </row>
    <row r="22" spans="1:6">
      <c r="A22" s="63" t="s">
        <v>325</v>
      </c>
      <c r="B22" s="64"/>
      <c r="C22" s="58"/>
      <c r="D22" s="58"/>
      <c r="E22" s="58"/>
      <c r="F22" s="58"/>
    </row>
    <row r="23" spans="1:6" ht="79.5" customHeight="1">
      <c r="A23" s="58"/>
      <c r="B23" s="61" t="s">
        <v>326</v>
      </c>
      <c r="C23" s="58"/>
      <c r="D23" s="58"/>
      <c r="E23" s="58"/>
      <c r="F23" s="58"/>
    </row>
    <row r="24" spans="1:6">
      <c r="A24" s="58"/>
      <c r="B24" s="58"/>
      <c r="C24" s="58"/>
      <c r="D24" s="58"/>
      <c r="E24" s="58"/>
      <c r="F24" s="58"/>
    </row>
    <row r="25" spans="1:6">
      <c r="A25" s="58"/>
      <c r="B25" s="58"/>
      <c r="C25" s="58"/>
      <c r="D25" s="58"/>
      <c r="E25" s="58"/>
      <c r="F25" s="58"/>
    </row>
    <row r="26" spans="1:6">
      <c r="A26" s="58"/>
      <c r="B26" s="58"/>
      <c r="C26" s="58"/>
      <c r="D26" s="58"/>
      <c r="E26" s="58"/>
      <c r="F26" s="58"/>
    </row>
    <row r="27" spans="1:6">
      <c r="A27" s="58"/>
      <c r="B27" s="58"/>
      <c r="C27" s="58"/>
      <c r="D27" s="58"/>
      <c r="E27" s="58"/>
      <c r="F27" s="58"/>
    </row>
    <row r="28" spans="1:6">
      <c r="A28" s="58"/>
      <c r="B28" s="58"/>
      <c r="C28" s="58"/>
      <c r="D28" s="58"/>
      <c r="E28" s="58"/>
      <c r="F28" s="58"/>
    </row>
    <row r="29" spans="1:6">
      <c r="A29" s="58"/>
      <c r="B29" s="58"/>
      <c r="C29" s="58"/>
      <c r="D29" s="58"/>
      <c r="E29" s="58"/>
      <c r="F29" s="58"/>
    </row>
    <row r="30" spans="1:6">
      <c r="A30" s="58"/>
      <c r="B30" s="58"/>
      <c r="C30" s="58"/>
      <c r="D30" s="58"/>
      <c r="E30" s="58"/>
      <c r="F30" s="58"/>
    </row>
    <row r="31" spans="1:6">
      <c r="A31" s="58"/>
      <c r="B31" s="58"/>
      <c r="C31" s="58"/>
      <c r="D31" s="58"/>
      <c r="E31" s="58"/>
      <c r="F31" s="58"/>
    </row>
    <row r="32" spans="1:6">
      <c r="A32" s="58"/>
      <c r="B32" s="58"/>
      <c r="C32" s="58"/>
      <c r="D32" s="58"/>
      <c r="E32" s="58"/>
      <c r="F32" s="58"/>
    </row>
    <row r="33" spans="1:6">
      <c r="A33" s="58"/>
      <c r="B33" s="58"/>
      <c r="C33" s="58"/>
      <c r="D33" s="58"/>
      <c r="E33" s="58"/>
      <c r="F33" s="58"/>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sheetData>
  <mergeCells count="1">
    <mergeCell ref="A14:B14"/>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leaned_x0020_up xmlns="3b4ddbec-3349-4c85-93f9-32bd5c8d2b43">true</cleaned_x0020_up>
    <TaxCatchAll xmlns="d48a697e-fd98-49a0-85bc-f2587ce56d60" xsi:nil="true"/>
    <lcf76f155ced4ddcb4097134ff3c332f xmlns="3b4ddbec-3349-4c85-93f9-32bd5c8d2b43">
      <Terms xmlns="http://schemas.microsoft.com/office/infopath/2007/PartnerControls"/>
    </lcf76f155ced4ddcb4097134ff3c332f>
    <Status xmlns="3b4ddbec-3349-4c85-93f9-32bd5c8d2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9F754FA02DCA72488A894E436BA3344B" ma:contentTypeVersion="19" ma:contentTypeDescription="Ein neues Dokument erstellen." ma:contentTypeScope="" ma:versionID="be8e8e24c0aebc2a39349838421c4f76">
  <xsd:schema xmlns:xsd="http://www.w3.org/2001/XMLSchema" xmlns:xs="http://www.w3.org/2001/XMLSchema" xmlns:p="http://schemas.microsoft.com/office/2006/metadata/properties" xmlns:ns2="3b4ddbec-3349-4c85-93f9-32bd5c8d2b43" xmlns:ns3="d48a697e-fd98-49a0-85bc-f2587ce56d60" targetNamespace="http://schemas.microsoft.com/office/2006/metadata/properties" ma:root="true" ma:fieldsID="0611cac90e8371c308d65013350d458b" ns2:_="" ns3:_="">
    <xsd:import namespace="3b4ddbec-3349-4c85-93f9-32bd5c8d2b43"/>
    <xsd:import namespace="d48a697e-fd98-49a0-85bc-f2587ce56d6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OCR" minOccurs="0"/>
                <xsd:element ref="ns2:MediaServiceLocation" minOccurs="0"/>
                <xsd:element ref="ns3:SharedWithUsers" minOccurs="0"/>
                <xsd:element ref="ns3:SharedWithDetails" minOccurs="0"/>
                <xsd:element ref="ns2:cleaned_x0020_up" minOccurs="0"/>
                <xsd:element ref="ns2:lcf76f155ced4ddcb4097134ff3c332f" minOccurs="0"/>
                <xsd:element ref="ns3:TaxCatchAll" minOccurs="0"/>
                <xsd:element ref="ns2:MediaServiceObjectDetectorVersions" minOccurs="0"/>
                <xsd:element ref="ns2:MediaServiceSearchProperties"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4ddbec-3349-4c85-93f9-32bd5c8d2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cleaned_x0020_up" ma:index="20" nillable="true" ma:displayName="cleaned up" ma:default="1" ma:internalName="cleaned_x0020_up">
      <xsd:simpleType>
        <xsd:restriction base="dms:Boolean"/>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Status" ma:index="26" nillable="true" ma:displayName="Status" ma:format="Dropdown" ma:internalName="Statu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8a697e-fd98-49a0-85bc-f2587ce56d60" elementFormDefault="qualified">
    <xsd:import namespace="http://schemas.microsoft.com/office/2006/documentManagement/types"/>
    <xsd:import namespace="http://schemas.microsoft.com/office/infopath/2007/PartnerControls"/>
    <xsd:element name="SharedWithUsers" ma:index="1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hidden="true" ma:list="{7ff593d6-2266-4918-b150-2dc17423ea98}" ma:internalName="TaxCatchAll" ma:showField="CatchAllData" ma:web="d48a697e-fd98-49a0-85bc-f2587ce56d6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79A041-8DC1-4959-9289-7C08DE223F49}"/>
</file>

<file path=customXml/itemProps2.xml><?xml version="1.0" encoding="utf-8"?>
<ds:datastoreItem xmlns:ds="http://schemas.openxmlformats.org/officeDocument/2006/customXml" ds:itemID="{7334AB36-DA11-45D4-B5D2-BB8923B07DE7}"/>
</file>

<file path=customXml/itemProps3.xml><?xml version="1.0" encoding="utf-8"?>
<ds:datastoreItem xmlns:ds="http://schemas.openxmlformats.org/officeDocument/2006/customXml" ds:itemID="{CAD0E8F7-AD1F-4B61-BC74-ED539E872B5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Nimchynova, Vita GIZ UA</dc:creator>
  <cp:keywords/>
  <dc:description/>
  <cp:lastModifiedBy>Trubacheieva, Tetiana GIZ UA</cp:lastModifiedBy>
  <cp:revision/>
  <dcterms:created xsi:type="dcterms:W3CDTF">2024-05-28T12:37:47Z</dcterms:created>
  <dcterms:modified xsi:type="dcterms:W3CDTF">2025-12-23T11:16:15Z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0x0101009F754FA02DCA72488A894E436BA3344B</vt:lpwstr>
  </property>
  <property fmtid="{D5CDD505-2E9C-101B-9397-08002B2CF9AE}" pid="3" name="MediaServiceImageTags">
    <vt:lpwstr/>
  </property>
</Properties>
</file>