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328"/>
  <workbookPr defaultThemeVersion="202300"/>
  <mc:AlternateContent xmlns:mc="http://schemas.openxmlformats.org/markup-compatibility/2006">
    <mc:Choice Requires="x15">
      <x15ac:absPath xmlns:x15ac="http://schemas.microsoft.com/office/spreadsheetml/2010/11/ac" url="https://gizonline.sharepoint.com/sites/U-LEADProcurementTeam/Freigegebene Dokumente/General/Workfolder/Ongoing/Nimchynova/2023.2122.2_V002_Expert on citizens participation/"/>
    </mc:Choice>
  </mc:AlternateContent>
  <xr:revisionPtr revIDLastSave="51" documentId="8_{D495E388-B649-4908-9827-AD7CD7070FEF}" xr6:coauthVersionLast="47" xr6:coauthVersionMax="47" xr10:uidLastSave="{9FE82D31-3D51-42F8-9D4B-B6815C6E65DE}"/>
  <bookViews>
    <workbookView xWindow="-110" yWindow="-110" windowWidth="19420" windowHeight="10300" xr2:uid="{B69F22B9-926D-4C09-A9A3-23B7355339B0}"/>
  </bookViews>
  <sheets>
    <sheet name="Запрошення" sheetId="2" r:id="rId1"/>
    <sheet name="Додаток 1 " sheetId="6" r:id="rId2"/>
    <sheet name="Assessment Grid" sheetId="7" r:id="rId3"/>
    <sheet name="FAQ_Tender" sheetId="4" r:id="rId4"/>
  </sheets>
  <externalReferences>
    <externalReference r:id="rId5"/>
    <externalReference r:id="rId6"/>
    <externalReference r:id="rId7"/>
    <externalReference r:id="rId8"/>
  </externalReferences>
  <definedNames>
    <definedName name="Answer">[1]legend!$G$2:$G$5</definedName>
    <definedName name="Category_of_good">'[2]Dropdown menu'!$A$14:$A$31</definedName>
    <definedName name="Complexity">[1]legend!$B$2:$B$5</definedName>
    <definedName name="Experience">[1]legend!$C$2:$C$6</definedName>
    <definedName name="Fee">[1]legend!$A$2:$A$6</definedName>
    <definedName name="fixed_fee">#REF!</definedName>
    <definedName name="fullpart">[1]legend!$C$12:$C$14</definedName>
    <definedName name="Item">[3]legend!$D$3:$D$10</definedName>
    <definedName name="Justification_for_non_neutral_specification">'[2]Dropdown menu'!$G$8:$G$12</definedName>
    <definedName name="_xlnm.Print_Area" localSheetId="2">'Assessment Grid'!$A$1:$N$119</definedName>
    <definedName name="_xlnm.Print_Titles" localSheetId="2">'Assessment Grid'!$1:$9</definedName>
    <definedName name="pro_class">[1]legend!$F$1:$F$31</definedName>
    <definedName name="typeoftender">[1]legend!$A$23:$A$29</definedName>
    <definedName name="Wertung" localSheetId="2">#REF!</definedName>
    <definedName name="Wertung" localSheetId="3">#REF!</definedName>
    <definedName name="Wertung" localSheetId="0">#REF!</definedName>
    <definedName name="Wertung">#REF!</definedName>
    <definedName name="yes_no">'[2]Dropdown menu'!$G$1:$G$3</definedName>
    <definedName name="yesno">[1]legend!$A$12:$A$14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P115" i="7" l="1"/>
  <c r="P114" i="7"/>
  <c r="P113" i="7"/>
  <c r="P112" i="7"/>
  <c r="P111" i="7"/>
  <c r="D111" i="7"/>
  <c r="P110" i="7"/>
  <c r="N110" i="7"/>
  <c r="L110" i="7"/>
  <c r="J110" i="7"/>
  <c r="H110" i="7"/>
  <c r="F110" i="7"/>
  <c r="P109" i="7"/>
  <c r="N109" i="7"/>
  <c r="L109" i="7"/>
  <c r="J109" i="7"/>
  <c r="H109" i="7"/>
  <c r="F109" i="7"/>
  <c r="F111" i="7" s="1"/>
  <c r="P108" i="7"/>
  <c r="N108" i="7"/>
  <c r="N111" i="7" s="1"/>
  <c r="L108" i="7"/>
  <c r="L111" i="7" s="1"/>
  <c r="J108" i="7"/>
  <c r="J111" i="7" s="1"/>
  <c r="H108" i="7"/>
  <c r="H111" i="7" s="1"/>
  <c r="F108" i="7"/>
  <c r="P107" i="7"/>
  <c r="P106" i="7"/>
  <c r="F106" i="7"/>
  <c r="D106" i="7"/>
  <c r="P105" i="7"/>
  <c r="N105" i="7"/>
  <c r="L105" i="7"/>
  <c r="J105" i="7"/>
  <c r="H105" i="7"/>
  <c r="F105" i="7"/>
  <c r="P104" i="7"/>
  <c r="N104" i="7"/>
  <c r="L104" i="7"/>
  <c r="J104" i="7"/>
  <c r="H104" i="7"/>
  <c r="F104" i="7"/>
  <c r="P103" i="7"/>
  <c r="N103" i="7"/>
  <c r="L103" i="7"/>
  <c r="J103" i="7"/>
  <c r="H103" i="7"/>
  <c r="F103" i="7"/>
  <c r="P102" i="7"/>
  <c r="N102" i="7"/>
  <c r="L102" i="7"/>
  <c r="J102" i="7"/>
  <c r="H102" i="7"/>
  <c r="F102" i="7"/>
  <c r="P101" i="7"/>
  <c r="N101" i="7"/>
  <c r="L101" i="7"/>
  <c r="J101" i="7"/>
  <c r="H101" i="7"/>
  <c r="F101" i="7"/>
  <c r="P100" i="7"/>
  <c r="N100" i="7"/>
  <c r="L100" i="7"/>
  <c r="J100" i="7"/>
  <c r="J106" i="7" s="1"/>
  <c r="H100" i="7"/>
  <c r="H106" i="7" s="1"/>
  <c r="F100" i="7"/>
  <c r="P99" i="7"/>
  <c r="N99" i="7"/>
  <c r="N106" i="7" s="1"/>
  <c r="L99" i="7"/>
  <c r="L106" i="7" s="1"/>
  <c r="J99" i="7"/>
  <c r="H99" i="7"/>
  <c r="F99" i="7"/>
  <c r="P98" i="7"/>
  <c r="P97" i="7"/>
  <c r="J97" i="7"/>
  <c r="D97" i="7"/>
  <c r="P96" i="7"/>
  <c r="N96" i="7"/>
  <c r="L96" i="7"/>
  <c r="J96" i="7"/>
  <c r="H96" i="7"/>
  <c r="F96" i="7"/>
  <c r="P95" i="7"/>
  <c r="N95" i="7"/>
  <c r="L95" i="7"/>
  <c r="J95" i="7"/>
  <c r="H95" i="7"/>
  <c r="F95" i="7"/>
  <c r="P94" i="7"/>
  <c r="N94" i="7"/>
  <c r="L94" i="7"/>
  <c r="J94" i="7"/>
  <c r="H94" i="7"/>
  <c r="F94" i="7"/>
  <c r="P93" i="7"/>
  <c r="N93" i="7"/>
  <c r="L93" i="7"/>
  <c r="J93" i="7"/>
  <c r="H93" i="7"/>
  <c r="F93" i="7"/>
  <c r="P92" i="7"/>
  <c r="N92" i="7"/>
  <c r="L92" i="7"/>
  <c r="J92" i="7"/>
  <c r="H92" i="7"/>
  <c r="F92" i="7"/>
  <c r="P91" i="7"/>
  <c r="N91" i="7"/>
  <c r="N97" i="7" s="1"/>
  <c r="L91" i="7"/>
  <c r="L97" i="7" s="1"/>
  <c r="J91" i="7"/>
  <c r="H91" i="7"/>
  <c r="F91" i="7"/>
  <c r="P90" i="7"/>
  <c r="N90" i="7"/>
  <c r="L90" i="7"/>
  <c r="J90" i="7"/>
  <c r="H90" i="7"/>
  <c r="H97" i="7" s="1"/>
  <c r="F90" i="7"/>
  <c r="F97" i="7" s="1"/>
  <c r="P89" i="7"/>
  <c r="P88" i="7"/>
  <c r="N88" i="7"/>
  <c r="D88" i="7"/>
  <c r="P87" i="7"/>
  <c r="N87" i="7"/>
  <c r="L87" i="7"/>
  <c r="J87" i="7"/>
  <c r="H87" i="7"/>
  <c r="F87" i="7"/>
  <c r="P86" i="7"/>
  <c r="N86" i="7"/>
  <c r="L86" i="7"/>
  <c r="J86" i="7"/>
  <c r="H86" i="7"/>
  <c r="F86" i="7"/>
  <c r="P85" i="7"/>
  <c r="N85" i="7"/>
  <c r="L85" i="7"/>
  <c r="J85" i="7"/>
  <c r="H85" i="7"/>
  <c r="F85" i="7"/>
  <c r="P84" i="7"/>
  <c r="N84" i="7"/>
  <c r="L84" i="7"/>
  <c r="J84" i="7"/>
  <c r="H84" i="7"/>
  <c r="F84" i="7"/>
  <c r="P83" i="7"/>
  <c r="N83" i="7"/>
  <c r="L83" i="7"/>
  <c r="J83" i="7"/>
  <c r="H83" i="7"/>
  <c r="F83" i="7"/>
  <c r="P82" i="7"/>
  <c r="N82" i="7"/>
  <c r="L82" i="7"/>
  <c r="J82" i="7"/>
  <c r="H82" i="7"/>
  <c r="F82" i="7"/>
  <c r="P81" i="7"/>
  <c r="N81" i="7"/>
  <c r="L81" i="7"/>
  <c r="J81" i="7"/>
  <c r="H81" i="7"/>
  <c r="F81" i="7"/>
  <c r="F88" i="7" s="1"/>
  <c r="P80" i="7"/>
  <c r="N80" i="7"/>
  <c r="L80" i="7"/>
  <c r="L88" i="7" s="1"/>
  <c r="J80" i="7"/>
  <c r="J88" i="7" s="1"/>
  <c r="H80" i="7"/>
  <c r="H88" i="7" s="1"/>
  <c r="F80" i="7"/>
  <c r="P79" i="7"/>
  <c r="P78" i="7"/>
  <c r="N78" i="7"/>
  <c r="F78" i="7"/>
  <c r="D78" i="7"/>
  <c r="P77" i="7"/>
  <c r="N77" i="7"/>
  <c r="L77" i="7"/>
  <c r="J77" i="7"/>
  <c r="H77" i="7"/>
  <c r="F77" i="7"/>
  <c r="P76" i="7"/>
  <c r="N76" i="7"/>
  <c r="L76" i="7"/>
  <c r="J76" i="7"/>
  <c r="H76" i="7"/>
  <c r="F76" i="7"/>
  <c r="P75" i="7"/>
  <c r="N75" i="7"/>
  <c r="L75" i="7"/>
  <c r="J75" i="7"/>
  <c r="H75" i="7"/>
  <c r="F75" i="7"/>
  <c r="P74" i="7"/>
  <c r="N74" i="7"/>
  <c r="L74" i="7"/>
  <c r="J74" i="7"/>
  <c r="H74" i="7"/>
  <c r="F74" i="7"/>
  <c r="P73" i="7"/>
  <c r="N73" i="7"/>
  <c r="L73" i="7"/>
  <c r="J73" i="7"/>
  <c r="H73" i="7"/>
  <c r="F73" i="7"/>
  <c r="P72" i="7"/>
  <c r="N72" i="7"/>
  <c r="L72" i="7"/>
  <c r="J72" i="7"/>
  <c r="H72" i="7"/>
  <c r="F72" i="7"/>
  <c r="P71" i="7"/>
  <c r="N71" i="7"/>
  <c r="L71" i="7"/>
  <c r="J71" i="7"/>
  <c r="H71" i="7"/>
  <c r="F71" i="7"/>
  <c r="P70" i="7"/>
  <c r="N70" i="7"/>
  <c r="L70" i="7"/>
  <c r="L78" i="7" s="1"/>
  <c r="J70" i="7"/>
  <c r="J78" i="7" s="1"/>
  <c r="H70" i="7"/>
  <c r="H78" i="7" s="1"/>
  <c r="F70" i="7"/>
  <c r="P69" i="7"/>
  <c r="P68" i="7"/>
  <c r="N68" i="7"/>
  <c r="F68" i="7"/>
  <c r="D68" i="7"/>
  <c r="P67" i="7"/>
  <c r="N67" i="7"/>
  <c r="L67" i="7"/>
  <c r="J67" i="7"/>
  <c r="H67" i="7"/>
  <c r="F67" i="7"/>
  <c r="P66" i="7"/>
  <c r="N66" i="7"/>
  <c r="L66" i="7"/>
  <c r="J66" i="7"/>
  <c r="H66" i="7"/>
  <c r="F66" i="7"/>
  <c r="P65" i="7"/>
  <c r="N65" i="7"/>
  <c r="L65" i="7"/>
  <c r="J65" i="7"/>
  <c r="H65" i="7"/>
  <c r="F65" i="7"/>
  <c r="P64" i="7"/>
  <c r="N64" i="7"/>
  <c r="L64" i="7"/>
  <c r="J64" i="7"/>
  <c r="H64" i="7"/>
  <c r="F64" i="7"/>
  <c r="P63" i="7"/>
  <c r="N63" i="7"/>
  <c r="L63" i="7"/>
  <c r="J63" i="7"/>
  <c r="H63" i="7"/>
  <c r="F63" i="7"/>
  <c r="P62" i="7"/>
  <c r="N62" i="7"/>
  <c r="L62" i="7"/>
  <c r="J62" i="7"/>
  <c r="H62" i="7"/>
  <c r="F62" i="7"/>
  <c r="P61" i="7"/>
  <c r="N61" i="7"/>
  <c r="L61" i="7"/>
  <c r="J61" i="7"/>
  <c r="H61" i="7"/>
  <c r="F61" i="7"/>
  <c r="P60" i="7"/>
  <c r="N60" i="7"/>
  <c r="L60" i="7"/>
  <c r="L68" i="7" s="1"/>
  <c r="J60" i="7"/>
  <c r="J68" i="7" s="1"/>
  <c r="H60" i="7"/>
  <c r="H68" i="7" s="1"/>
  <c r="F60" i="7"/>
  <c r="P59" i="7"/>
  <c r="P58" i="7"/>
  <c r="N58" i="7"/>
  <c r="F58" i="7"/>
  <c r="D58" i="7"/>
  <c r="P57" i="7"/>
  <c r="N57" i="7"/>
  <c r="L57" i="7"/>
  <c r="J57" i="7"/>
  <c r="H57" i="7"/>
  <c r="F57" i="7"/>
  <c r="P56" i="7"/>
  <c r="N56" i="7"/>
  <c r="L56" i="7"/>
  <c r="J56" i="7"/>
  <c r="H56" i="7"/>
  <c r="F56" i="7"/>
  <c r="P55" i="7"/>
  <c r="N55" i="7"/>
  <c r="L55" i="7"/>
  <c r="J55" i="7"/>
  <c r="H55" i="7"/>
  <c r="F55" i="7"/>
  <c r="P54" i="7"/>
  <c r="N54" i="7"/>
  <c r="L54" i="7"/>
  <c r="J54" i="7"/>
  <c r="H54" i="7"/>
  <c r="F54" i="7"/>
  <c r="P53" i="7"/>
  <c r="N53" i="7"/>
  <c r="L53" i="7"/>
  <c r="J53" i="7"/>
  <c r="H53" i="7"/>
  <c r="F53" i="7"/>
  <c r="P52" i="7"/>
  <c r="N52" i="7"/>
  <c r="L52" i="7"/>
  <c r="J52" i="7"/>
  <c r="H52" i="7"/>
  <c r="F52" i="7"/>
  <c r="P51" i="7"/>
  <c r="N51" i="7"/>
  <c r="L51" i="7"/>
  <c r="J51" i="7"/>
  <c r="H51" i="7"/>
  <c r="F51" i="7"/>
  <c r="P50" i="7"/>
  <c r="N50" i="7"/>
  <c r="L50" i="7"/>
  <c r="L58" i="7" s="1"/>
  <c r="J50" i="7"/>
  <c r="J58" i="7" s="1"/>
  <c r="H50" i="7"/>
  <c r="H58" i="7" s="1"/>
  <c r="F50" i="7"/>
  <c r="P49" i="7"/>
  <c r="P48" i="7"/>
  <c r="N48" i="7"/>
  <c r="N112" i="7" s="1"/>
  <c r="F48" i="7"/>
  <c r="F112" i="7" s="1"/>
  <c r="D48" i="7"/>
  <c r="D112" i="7" s="1"/>
  <c r="P47" i="7"/>
  <c r="N47" i="7"/>
  <c r="L47" i="7"/>
  <c r="J47" i="7"/>
  <c r="H47" i="7"/>
  <c r="F47" i="7"/>
  <c r="P46" i="7"/>
  <c r="N46" i="7"/>
  <c r="L46" i="7"/>
  <c r="J46" i="7"/>
  <c r="H46" i="7"/>
  <c r="F46" i="7"/>
  <c r="P45" i="7"/>
  <c r="N45" i="7"/>
  <c r="L45" i="7"/>
  <c r="J45" i="7"/>
  <c r="H45" i="7"/>
  <c r="F45" i="7"/>
  <c r="P44" i="7"/>
  <c r="N44" i="7"/>
  <c r="L44" i="7"/>
  <c r="J44" i="7"/>
  <c r="H44" i="7"/>
  <c r="F44" i="7"/>
  <c r="P43" i="7"/>
  <c r="N43" i="7"/>
  <c r="L43" i="7"/>
  <c r="J43" i="7"/>
  <c r="H43" i="7"/>
  <c r="F43" i="7"/>
  <c r="P42" i="7"/>
  <c r="N42" i="7"/>
  <c r="L42" i="7"/>
  <c r="J42" i="7"/>
  <c r="H42" i="7"/>
  <c r="F42" i="7"/>
  <c r="P41" i="7"/>
  <c r="N41" i="7"/>
  <c r="L41" i="7"/>
  <c r="J41" i="7"/>
  <c r="H41" i="7"/>
  <c r="F41" i="7"/>
  <c r="P40" i="7"/>
  <c r="N40" i="7"/>
  <c r="L40" i="7"/>
  <c r="L48" i="7" s="1"/>
  <c r="J40" i="7"/>
  <c r="J48" i="7" s="1"/>
  <c r="H40" i="7"/>
  <c r="H48" i="7" s="1"/>
  <c r="F40" i="7"/>
  <c r="P39" i="7"/>
  <c r="P38" i="7"/>
  <c r="P37" i="7"/>
  <c r="D37" i="7"/>
  <c r="D113" i="7" s="1"/>
  <c r="P36" i="7"/>
  <c r="N36" i="7"/>
  <c r="L36" i="7"/>
  <c r="J36" i="7"/>
  <c r="H36" i="7"/>
  <c r="F36" i="7"/>
  <c r="P35" i="7"/>
  <c r="N35" i="7"/>
  <c r="J35" i="7"/>
  <c r="D35" i="7"/>
  <c r="P34" i="7"/>
  <c r="N34" i="7"/>
  <c r="L34" i="7"/>
  <c r="J34" i="7"/>
  <c r="H34" i="7"/>
  <c r="F34" i="7"/>
  <c r="P33" i="7"/>
  <c r="N33" i="7"/>
  <c r="L33" i="7"/>
  <c r="L35" i="7" s="1"/>
  <c r="J33" i="7"/>
  <c r="H33" i="7"/>
  <c r="F33" i="7"/>
  <c r="P32" i="7"/>
  <c r="N32" i="7"/>
  <c r="L32" i="7"/>
  <c r="J32" i="7"/>
  <c r="H32" i="7"/>
  <c r="H35" i="7" s="1"/>
  <c r="F32" i="7"/>
  <c r="F35" i="7" s="1"/>
  <c r="P31" i="7"/>
  <c r="P30" i="7"/>
  <c r="N30" i="7"/>
  <c r="F30" i="7"/>
  <c r="D30" i="7"/>
  <c r="P29" i="7"/>
  <c r="N29" i="7"/>
  <c r="L29" i="7"/>
  <c r="J29" i="7"/>
  <c r="H29" i="7"/>
  <c r="F29" i="7"/>
  <c r="P28" i="7"/>
  <c r="N28" i="7"/>
  <c r="L28" i="7"/>
  <c r="L30" i="7" s="1"/>
  <c r="J28" i="7"/>
  <c r="J30" i="7" s="1"/>
  <c r="H28" i="7"/>
  <c r="H30" i="7" s="1"/>
  <c r="F28" i="7"/>
  <c r="P27" i="7"/>
  <c r="P26" i="7"/>
  <c r="N26" i="7"/>
  <c r="J26" i="7"/>
  <c r="F26" i="7"/>
  <c r="D26" i="7"/>
  <c r="P25" i="7"/>
  <c r="N25" i="7"/>
  <c r="L25" i="7"/>
  <c r="L26" i="7" s="1"/>
  <c r="J25" i="7"/>
  <c r="H25" i="7"/>
  <c r="F25" i="7"/>
  <c r="P24" i="7"/>
  <c r="N24" i="7"/>
  <c r="L24" i="7"/>
  <c r="J24" i="7"/>
  <c r="H24" i="7"/>
  <c r="H26" i="7" s="1"/>
  <c r="F24" i="7"/>
  <c r="P23" i="7"/>
  <c r="P22" i="7"/>
  <c r="N22" i="7"/>
  <c r="F22" i="7"/>
  <c r="D22" i="7"/>
  <c r="P21" i="7"/>
  <c r="N21" i="7"/>
  <c r="L21" i="7"/>
  <c r="J21" i="7"/>
  <c r="H21" i="7"/>
  <c r="F21" i="7"/>
  <c r="P20" i="7"/>
  <c r="N20" i="7"/>
  <c r="L20" i="7"/>
  <c r="L22" i="7" s="1"/>
  <c r="J20" i="7"/>
  <c r="J22" i="7" s="1"/>
  <c r="H20" i="7"/>
  <c r="H22" i="7" s="1"/>
  <c r="F20" i="7"/>
  <c r="P19" i="7"/>
  <c r="P18" i="7"/>
  <c r="N18" i="7"/>
  <c r="J18" i="7"/>
  <c r="F18" i="7"/>
  <c r="D18" i="7"/>
  <c r="P17" i="7"/>
  <c r="N17" i="7"/>
  <c r="L17" i="7"/>
  <c r="L18" i="7" s="1"/>
  <c r="J17" i="7"/>
  <c r="H17" i="7"/>
  <c r="F17" i="7"/>
  <c r="P16" i="7"/>
  <c r="N16" i="7"/>
  <c r="L16" i="7"/>
  <c r="J16" i="7"/>
  <c r="H16" i="7"/>
  <c r="H18" i="7" s="1"/>
  <c r="F16" i="7"/>
  <c r="P15" i="7"/>
  <c r="P14" i="7"/>
  <c r="N14" i="7"/>
  <c r="N37" i="7" s="1"/>
  <c r="N113" i="7" s="1"/>
  <c r="N114" i="7" s="1"/>
  <c r="N115" i="7" s="1"/>
  <c r="F14" i="7"/>
  <c r="F37" i="7" s="1"/>
  <c r="D14" i="7"/>
  <c r="P13" i="7"/>
  <c r="N13" i="7"/>
  <c r="L13" i="7"/>
  <c r="J13" i="7"/>
  <c r="H13" i="7"/>
  <c r="F13" i="7"/>
  <c r="P12" i="7"/>
  <c r="N12" i="7"/>
  <c r="L12" i="7"/>
  <c r="L14" i="7" s="1"/>
  <c r="L37" i="7" s="1"/>
  <c r="J12" i="7"/>
  <c r="J14" i="7" s="1"/>
  <c r="H12" i="7"/>
  <c r="H14" i="7" s="1"/>
  <c r="F12" i="7"/>
  <c r="P11" i="7"/>
  <c r="P10" i="7"/>
  <c r="M5" i="7"/>
  <c r="F113" i="7" l="1"/>
  <c r="F114" i="7" s="1"/>
  <c r="F115" i="7" s="1"/>
  <c r="H112" i="7"/>
  <c r="H37" i="7"/>
  <c r="J112" i="7"/>
  <c r="J37" i="7"/>
  <c r="J113" i="7" s="1"/>
  <c r="J114" i="7" s="1"/>
  <c r="J115" i="7" s="1"/>
  <c r="L112" i="7"/>
  <c r="L113" i="7" s="1"/>
  <c r="L114" i="7" s="1"/>
  <c r="L115" i="7" s="1"/>
  <c r="H113" i="7" l="1"/>
  <c r="H114" i="7" s="1"/>
  <c r="H115" i="7" s="1"/>
  <c r="I15" i="6" l="1"/>
  <c r="I14" i="6"/>
  <c r="I13" i="6"/>
  <c r="I16" i="6" l="1"/>
  <c r="F26" i="2" l="1"/>
  <c r="M26" i="2" l="1"/>
  <c r="M27" i="2"/>
  <c r="M22" i="2"/>
  <c r="K22" i="2"/>
  <c r="J18" i="2"/>
  <c r="E10" i="2"/>
  <c r="E9" i="6" s="1"/>
  <c r="J5" i="2"/>
  <c r="L10" i="2" s="1"/>
</calcChain>
</file>

<file path=xl/sharedStrings.xml><?xml version="1.0" encoding="utf-8"?>
<sst xmlns="http://schemas.openxmlformats.org/spreadsheetml/2006/main" count="394" uniqueCount="316">
  <si>
    <t>Please insert your company or FOP official details here!\Будь ласка, вкажіть тут офіційні дані своєї компанії або ФОП!</t>
  </si>
  <si>
    <t>Offer</t>
  </si>
  <si>
    <t xml:space="preserve">tender id </t>
  </si>
  <si>
    <t xml:space="preserve">№ </t>
  </si>
  <si>
    <t>Item description</t>
  </si>
  <si>
    <t xml:space="preserve">Quantity   </t>
  </si>
  <si>
    <t>Unit</t>
  </si>
  <si>
    <t>Price per Unit, UAH</t>
  </si>
  <si>
    <t>Amount, UAH</t>
  </si>
  <si>
    <t>up to</t>
  </si>
  <si>
    <t>Title</t>
  </si>
  <si>
    <t>Signature</t>
  </si>
  <si>
    <t>Name, Last name</t>
  </si>
  <si>
    <t>Date</t>
  </si>
  <si>
    <t>__/__/____</t>
  </si>
  <si>
    <t>Seal</t>
  </si>
  <si>
    <t>Запрошення до участі в тендері</t>
  </si>
  <si>
    <t xml:space="preserve">Invitation to Tender </t>
  </si>
  <si>
    <t>Шановні пані та панове!</t>
  </si>
  <si>
    <t xml:space="preserve">Dear Ladies and Gentlemen, </t>
  </si>
  <si>
    <r>
      <t xml:space="preserve">Німецьке  товариство  міжнародного  співробітництва  (GIZ)  ГмбХ  - </t>
    </r>
    <r>
      <rPr>
        <sz val="9"/>
        <color rgb="FF000000"/>
        <rFont val="Arial"/>
        <family val="2"/>
        <charset val="204"/>
      </rPr>
      <t xml:space="preserve">неприбуткова державна компанія, яка надає підтримку Федеральному Уряду Німеччини, a зокрема Федеральному міністерству економічного співробітництва та розвитку, численним державним та приватним замовникам в реалізації їхніх цілей у сфері міжнародної співпраці близько у 130 країнах світу. Спільно з нашими партнерами в усьому світі ми працюємо над пошуком дієвих рішень, які забезпечують людям можливості та гідні умови життя у довгостроковій перспективі.  </t>
    </r>
  </si>
  <si>
    <r>
      <t xml:space="preserve">The Deutsche Gesellschaft für Internationale Zusammenarbeit (GIZ) GmbH </t>
    </r>
    <r>
      <rPr>
        <sz val="9"/>
        <color rgb="FF000000"/>
        <rFont val="Arial"/>
        <family val="2"/>
      </rPr>
      <t xml:space="preserve">is a public-benefit federal enterprise. GIZ supports the German Government, primarily the German Federal Ministry for Economic Cooperation and Development (BMZ), and many different public and private clients in some 130 countries, helping them to achieve their objectives in the field of international cooperation. </t>
    </r>
  </si>
  <si>
    <r>
      <t xml:space="preserve">Ми оголошуємо </t>
    </r>
    <r>
      <rPr>
        <b/>
        <u/>
        <sz val="10"/>
        <color rgb="FF000000"/>
        <rFont val="Arial"/>
        <family val="2"/>
      </rPr>
      <t>тендер №</t>
    </r>
  </si>
  <si>
    <r>
      <t xml:space="preserve">We announce a </t>
    </r>
    <r>
      <rPr>
        <b/>
        <u/>
        <sz val="10"/>
        <color rgb="FF000000"/>
        <rFont val="Arial"/>
        <family val="2"/>
      </rPr>
      <t>Tender №</t>
    </r>
    <r>
      <rPr>
        <sz val="10"/>
        <color rgb="FF000000"/>
        <rFont val="Arial"/>
        <family val="2"/>
        <charset val="204"/>
      </rPr>
      <t xml:space="preserve"> </t>
    </r>
  </si>
  <si>
    <t xml:space="preserve">на закупівлю </t>
  </si>
  <si>
    <t>for procurement of</t>
  </si>
  <si>
    <t>згідно наданого переліку необхідних документів та технічного завдання</t>
  </si>
  <si>
    <t>according to the provided list of documents and terms of references.</t>
  </si>
  <si>
    <r>
      <t xml:space="preserve">Пропозиції мають бути надіслані </t>
    </r>
    <r>
      <rPr>
        <b/>
        <u/>
        <sz val="10"/>
        <color rgb="FF000000"/>
        <rFont val="Arial"/>
        <family val="2"/>
        <charset val="204"/>
      </rPr>
      <t>виключно</t>
    </r>
    <r>
      <rPr>
        <sz val="10"/>
        <color rgb="FF000000"/>
        <rFont val="Arial"/>
        <family val="2"/>
        <charset val="204"/>
      </rPr>
      <t xml:space="preserve"> на електронну адресу </t>
    </r>
    <r>
      <rPr>
        <b/>
        <sz val="10"/>
        <color rgb="FFFF0000"/>
        <rFont val="Arial"/>
        <family val="2"/>
      </rPr>
      <t>ua_ulead_quotation@giz.de</t>
    </r>
  </si>
  <si>
    <r>
      <t xml:space="preserve">Bids are to be sent </t>
    </r>
    <r>
      <rPr>
        <b/>
        <u/>
        <sz val="10"/>
        <color rgb="FF000000"/>
        <rFont val="Arial"/>
        <family val="2"/>
      </rPr>
      <t>only</t>
    </r>
    <r>
      <rPr>
        <sz val="10"/>
        <color rgb="FF000000"/>
        <rFont val="Arial"/>
        <family val="2"/>
        <charset val="204"/>
      </rPr>
      <t xml:space="preserve"> to the e-mail address </t>
    </r>
    <r>
      <rPr>
        <b/>
        <sz val="10"/>
        <color rgb="FFFF0000"/>
        <rFont val="Arial"/>
        <family val="2"/>
      </rPr>
      <t>ua_ulead_quotation@giz.de</t>
    </r>
  </si>
  <si>
    <t>назва компанії, код ЄДРПОУ".</t>
  </si>
  <si>
    <t>indicating in the subject of the letter "Bid for the tender №</t>
  </si>
  <si>
    <r>
      <t xml:space="preserve">Пропозиції надіслані (прямо, в копії, в прихованій копії)  виключно або додатково на будь-які інші електронні адреси GIZ ніж </t>
    </r>
    <r>
      <rPr>
        <b/>
        <sz val="10"/>
        <color rgb="FFFF0000"/>
        <rFont val="Arial"/>
        <family val="2"/>
      </rPr>
      <t xml:space="preserve">ua_ulead_quotation@giz.de </t>
    </r>
    <r>
      <rPr>
        <b/>
        <sz val="10"/>
        <color rgb="FF000000"/>
        <rFont val="Arial"/>
        <family val="2"/>
      </rPr>
      <t xml:space="preserve">будуть </t>
    </r>
    <r>
      <rPr>
        <b/>
        <u/>
        <sz val="10"/>
        <color rgb="FF000000"/>
        <rFont val="Arial"/>
        <family val="2"/>
      </rPr>
      <t>дискваліфіковані</t>
    </r>
    <r>
      <rPr>
        <b/>
        <sz val="10"/>
        <color rgb="FF000000"/>
        <rFont val="Arial"/>
        <family val="2"/>
      </rPr>
      <t xml:space="preserve">. </t>
    </r>
  </si>
  <si>
    <r>
      <t xml:space="preserve">Bids sent uniquely or additionally to any other GIZ e-mail addresses than </t>
    </r>
    <r>
      <rPr>
        <b/>
        <sz val="10"/>
        <color rgb="FFFF0000"/>
        <rFont val="Arial"/>
        <family val="2"/>
      </rPr>
      <t>ua_ulead_quotation@giz.de</t>
    </r>
    <r>
      <rPr>
        <b/>
        <sz val="10"/>
        <color rgb="FF000000"/>
        <rFont val="Arial"/>
        <family val="2"/>
      </rPr>
      <t xml:space="preserve"> directly or in cc, bcc, will be </t>
    </r>
    <r>
      <rPr>
        <b/>
        <u/>
        <sz val="10"/>
        <color rgb="FF000000"/>
        <rFont val="Arial"/>
        <family val="2"/>
      </rPr>
      <t>disqualified</t>
    </r>
    <r>
      <rPr>
        <b/>
        <sz val="10"/>
        <color rgb="FF000000"/>
        <rFont val="Arial"/>
        <family val="2"/>
      </rPr>
      <t xml:space="preserve">. </t>
    </r>
  </si>
  <si>
    <r>
      <t xml:space="preserve">Компанія, що має намір прийняти участь в тендері, повинна надіслати підтвердження на електронну адресу: </t>
    </r>
    <r>
      <rPr>
        <sz val="10"/>
        <color rgb="FF00B0F0"/>
        <rFont val="Arial"/>
        <family val="2"/>
      </rPr>
      <t xml:space="preserve"> </t>
    </r>
    <r>
      <rPr>
        <sz val="10"/>
        <color theme="4" tint="-0.249977111117893"/>
        <rFont val="Arial"/>
        <family val="2"/>
      </rPr>
      <t xml:space="preserve">procurement_mlg_ua@giz.de </t>
    </r>
    <r>
      <rPr>
        <sz val="10"/>
        <color theme="1"/>
        <rFont val="Arial"/>
        <family val="2"/>
        <charset val="204"/>
      </rPr>
      <t>для включення в загальну розсилку відповідей на запитання стосовно цього тендеру, отриманих від усіх його учасників.</t>
    </r>
  </si>
  <si>
    <r>
      <t xml:space="preserve">Companies that intend to take part in the tender are to send the confirmation of their intent to e-mail </t>
    </r>
    <r>
      <rPr>
        <sz val="10"/>
        <color rgb="FF0070C0"/>
        <rFont val="Arial"/>
        <family val="2"/>
      </rPr>
      <t>procurement_mlg_ua@giz.de</t>
    </r>
    <r>
      <rPr>
        <sz val="10"/>
        <color theme="1"/>
        <rFont val="Arial"/>
        <family val="2"/>
        <charset val="204"/>
      </rPr>
      <t xml:space="preserve"> Upon submission of the confirmation the respective company will be included in the general mailing list for distribution of answers to questions concerning this tender received from all the bidders.</t>
    </r>
  </si>
  <si>
    <t>Запитання:</t>
  </si>
  <si>
    <t>Questions:</t>
  </si>
  <si>
    <t xml:space="preserve">Запитання щодо технічних або організаційних питань мають бути надіслані:
</t>
  </si>
  <si>
    <t>Your question about technical or other issues should be sent:</t>
  </si>
  <si>
    <t xml:space="preserve">1) ВИКЛЮЧНО письмово за наступною адресою E-Mail: </t>
  </si>
  <si>
    <t>procurement_mlg_ua@giz.de</t>
  </si>
  <si>
    <t xml:space="preserve">1) EXCLUSIVELY in written to follow E-Mail: </t>
  </si>
  <si>
    <t>2) не пізніше ніж за</t>
  </si>
  <si>
    <t>3</t>
  </si>
  <si>
    <t>робочих дні(в) до дати закінчення тендеру</t>
  </si>
  <si>
    <t>2) not later then</t>
  </si>
  <si>
    <t>3) з посиланням на номер тендеру в темі листа.</t>
  </si>
  <si>
    <t>3) with Tender № in Subject of Email.</t>
  </si>
  <si>
    <t>GIZ зі своєї сторони гарантує конфіденційність наданої в пропозиціях інформації.</t>
  </si>
  <si>
    <t>GIZ, on its turn, would guarantee confidentiality of information provided in bids.</t>
  </si>
  <si>
    <t xml:space="preserve">Пропозиції мають бути подані до </t>
  </si>
  <si>
    <t xml:space="preserve">години на </t>
  </si>
  <si>
    <t xml:space="preserve">All bids must be submitted till </t>
  </si>
  <si>
    <t>on</t>
  </si>
  <si>
    <t>! Просимо прийняти до уваги, що Департамент закупівель та контрактування не має доступу до надісланих пропозицій до закінчення терміну подання пропозицій. Тому, на жаль, в цей період ми не можемо підтвердити отримання пропозицій. 
Рекомендуємо відправляти повідомлення, що містить пропозицію з автоматичним підтвердженням про отримання.</t>
  </si>
  <si>
    <t>! Please note that the Procurement and Contracting Department has no access to sent bids until the deadline of bids submission. Thus, unfortunately, during bids submission period, we cannot confirm bids' receipt.
It is recommended to send an email, which contains bid with automatic confirmation of receipt.</t>
  </si>
  <si>
    <t>Планова дата завершення оцінки отриманих пропозицій</t>
  </si>
  <si>
    <t>The evaluation of the bids is estimated to be completed by</t>
  </si>
  <si>
    <t>Розподіл ваги між комерційною і технічною пропозицією:</t>
  </si>
  <si>
    <t>Evaluation between commercial and technical bids based on:</t>
  </si>
  <si>
    <t xml:space="preserve">Про результати тендеру всі Учасники будуть проінформовані по електронній пошті. </t>
  </si>
  <si>
    <t>All bidders will be informed about the results of the tender by e-mail.</t>
  </si>
  <si>
    <r>
      <rPr>
        <b/>
        <u/>
        <sz val="10"/>
        <color rgb="FF000000"/>
        <rFont val="Arial"/>
        <family val="2"/>
        <charset val="204"/>
      </rPr>
      <t>Важливо:</t>
    </r>
    <r>
      <rPr>
        <sz val="10"/>
        <color rgb="FF000000"/>
        <rFont val="Arial"/>
        <family val="2"/>
        <charset val="204"/>
      </rPr>
      <t xml:space="preserve"> Звертаємо Вашу увагу на те, що згідно 197.11 статті 197 Податкового кодексу України та Постанови КМУ №153 від 15.02.2002 проекти технічної допомоги мають право на податкові пільги, а саме, </t>
    </r>
    <r>
      <rPr>
        <b/>
        <sz val="10"/>
        <color rgb="FF000000"/>
        <rFont val="Arial"/>
        <family val="2"/>
      </rPr>
      <t xml:space="preserve">звільняються від оподаткування ПДВ операції з купівлі товарів та послуг. </t>
    </r>
  </si>
  <si>
    <r>
      <rPr>
        <b/>
        <u/>
        <sz val="10"/>
        <color theme="1"/>
        <rFont val="Arial"/>
        <family val="2"/>
        <charset val="204"/>
      </rPr>
      <t>Important note:</t>
    </r>
    <r>
      <rPr>
        <sz val="10"/>
        <color theme="1"/>
        <rFont val="Arial"/>
        <family val="2"/>
        <charset val="204"/>
      </rPr>
      <t xml:space="preserve"> Please pay attention that according to para.197.11  (article 197) of Tax Code of Ukraine and Resolution of the Cabinet of Ministers no 153 dd. 15.02.2002 the projects of technical assistance have the right for tax privileges, </t>
    </r>
    <r>
      <rPr>
        <b/>
        <sz val="10"/>
        <color theme="1"/>
        <rFont val="Arial"/>
        <family val="2"/>
      </rPr>
      <t xml:space="preserve">especially exemption from VAT by purchases of goods and services. </t>
    </r>
  </si>
  <si>
    <r>
      <rPr>
        <u/>
        <sz val="10"/>
        <color theme="1"/>
        <rFont val="Arial"/>
        <family val="2"/>
        <charset val="204"/>
      </rPr>
      <t>Постачальник</t>
    </r>
    <r>
      <rPr>
        <sz val="10"/>
        <color theme="1"/>
        <rFont val="Arial"/>
        <family val="2"/>
        <charset val="204"/>
      </rPr>
      <t xml:space="preserve"> товарів та послуг згідно п. 198.5 ст. 198 ПКУ </t>
    </r>
    <r>
      <rPr>
        <u/>
        <sz val="10"/>
        <color theme="1"/>
        <rFont val="Arial"/>
        <family val="2"/>
        <charset val="204"/>
      </rPr>
      <t xml:space="preserve">не нараховує податкові зобов’язання по таких договорах. </t>
    </r>
  </si>
  <si>
    <r>
      <rPr>
        <u/>
        <sz val="10"/>
        <color theme="1"/>
        <rFont val="Arial"/>
        <family val="2"/>
        <charset val="204"/>
      </rPr>
      <t>Suppliers</t>
    </r>
    <r>
      <rPr>
        <sz val="10"/>
        <color theme="1"/>
        <rFont val="Arial"/>
        <family val="2"/>
        <charset val="204"/>
      </rPr>
      <t xml:space="preserve"> of goods and services according to para. 198.5 of article 198 of Tax Code of Ukraine </t>
    </r>
    <r>
      <rPr>
        <u/>
        <sz val="10"/>
        <color theme="1"/>
        <rFont val="Arial"/>
        <family val="2"/>
        <charset val="204"/>
      </rPr>
      <t xml:space="preserve">don’t include tax liabilities.   </t>
    </r>
  </si>
  <si>
    <t>Посилання на законодавчі норми:</t>
  </si>
  <si>
    <t>Legislative rules:</t>
  </si>
  <si>
    <t xml:space="preserve">1) Постанова 153  (підпункт 2-1 пункту 14) </t>
  </si>
  <si>
    <t xml:space="preserve">1) Resolution 153  (sub-clause 2-1 of para. 14) </t>
  </si>
  <si>
    <t>2) Рамкова Угода між Урядом України та Урядом Федеративної Республіки Німеччини про консультування і технічне співробітництво  (ст.8)</t>
  </si>
  <si>
    <t>2) The Framework Agreement between the Government of Ukraine and the Government of the Federal Republic of Germany on consultancies and technical cooperation ( article 8).</t>
  </si>
  <si>
    <t>3) Рамкова угода між Урядом України і Комісією Європейських Співтовариств</t>
  </si>
  <si>
    <t>3) Framework Agreement between the Government of Ukraine and the Commission of European Communities</t>
  </si>
  <si>
    <t>4) Перелік зареєстрованих проєктів з планами закупівель</t>
  </si>
  <si>
    <t>4) List of registered projects with procurement plans</t>
  </si>
  <si>
    <t>5) Податковий кодекс (ст. 197.11 та ст.198.5(б) )</t>
  </si>
  <si>
    <t>5) Tax Code of Ukraine (article 197.11  and article 198.5(b) )</t>
  </si>
  <si>
    <t>6) План закупівель, опублікований на відкритому ресурсі - Урядовому порталі</t>
  </si>
  <si>
    <t>6) Procurement plan published at the open source Government Portal</t>
  </si>
  <si>
    <t>З повагою,</t>
  </si>
  <si>
    <t>Sincerely yours,</t>
  </si>
  <si>
    <t>Департамент закупівель та контрактування GIZ</t>
  </si>
  <si>
    <t>GIZ Procurement and Contracting Department</t>
  </si>
  <si>
    <t xml:space="preserve">Питання, що надходять найчастіше </t>
  </si>
  <si>
    <t>1) Чи можемо ми взяти участь у тендері, який розміщений на сайті GIZ?</t>
  </si>
  <si>
    <t>Так, це відкритий тендер, тому будь-яка компанія може взяти в ньому участь.</t>
  </si>
  <si>
    <t xml:space="preserve">2) В мене є питання, кому можна зателефонувати щодо роз'яснень? </t>
  </si>
  <si>
    <r>
      <t>Спілкування під час проведення тендеру можливе</t>
    </r>
    <r>
      <rPr>
        <u/>
        <sz val="10"/>
        <color theme="1"/>
        <rFont val="Arial"/>
        <family val="2"/>
        <charset val="204"/>
      </rPr>
      <t xml:space="preserve"> виключно</t>
    </r>
    <r>
      <rPr>
        <sz val="10"/>
        <color theme="1"/>
        <rFont val="Arial"/>
        <family val="2"/>
        <charset val="204"/>
      </rPr>
      <t xml:space="preserve"> письмово (</t>
    </r>
    <r>
      <rPr>
        <sz val="10"/>
        <color rgb="FFFF0000"/>
        <rFont val="Arial"/>
        <family val="2"/>
      </rPr>
      <t>procurement_mlg_ua@giz.de</t>
    </r>
    <r>
      <rPr>
        <sz val="10"/>
        <color theme="1"/>
        <rFont val="Arial"/>
        <family val="2"/>
        <charset val="204"/>
      </rPr>
      <t>). Усі питання протягом 1-2 днів збираються докупи і загальна відповідь відсилається усім учасникам тендеру.</t>
    </r>
  </si>
  <si>
    <t>3) Як і куди надсилати тендерну документацію?</t>
  </si>
  <si>
    <r>
      <t xml:space="preserve">Пропозиції мають бути надіслані виключно на електронну адресу </t>
    </r>
    <r>
      <rPr>
        <sz val="10"/>
        <color rgb="FFFF0000"/>
        <rFont val="Arial"/>
        <family val="2"/>
      </rPr>
      <t>ua_ulead_quotation@giz.de</t>
    </r>
    <r>
      <rPr>
        <sz val="10"/>
        <color theme="1"/>
        <rFont val="Arial"/>
        <family val="2"/>
        <charset val="204"/>
      </rPr>
      <t xml:space="preserve">, зазначивши у темі листа "Пропозиція до  тендеру №_______, назва компанії, код ЄДРПОУ". Будь ласка, враховуйте, що документація, яка надійшла з запізненням не буде прийнята до розгляду. </t>
    </r>
  </si>
  <si>
    <t>4) Що станеться з моєю пропозицією, якщо вона надійде після часу, вказаного в запрошенні?</t>
  </si>
  <si>
    <t>Тендерні пропозиції, які надійшли після дати та часу, вказаного в запрошенні на тендер, не будуть враховані.</t>
  </si>
  <si>
    <t>5) Я не вказав номер тендеру у темі листа. Що станеться з моєю пропозицією?</t>
  </si>
  <si>
    <t xml:space="preserve">Електронні листи, що не зможуть бути ідентифіковані, не надійдуть своєчасно до тендерної комісії для розгляду і з часом будуть видалені без їх відкриття. </t>
  </si>
  <si>
    <t>6) На Ваш запит підходить декілька пропозицій. Яку мені пропонувати - дешевшу чи дорожчу?</t>
  </si>
  <si>
    <t>Якщо не вказано інше - критерієм вибору буде найнижча ціна, звичайно, за умови технічної відповідності до специфікації.</t>
  </si>
  <si>
    <t>7) На Ваш запит підходить декілька пропозицій, які відрізняються кольором/ матеріалом/ виробником. Що пропонувати?</t>
  </si>
  <si>
    <t>Якщо у нашому запиті не вказані наші побажання щодо якогось з параметрів, Ви можете запропонувати нам його на власний розсуд. GIZ розглядає усіх виробників, звичайно, за умови технічної відповідності до специфікації.</t>
  </si>
  <si>
    <t>8) Чи можливо надати альтернативну пропозицію?</t>
  </si>
  <si>
    <t xml:space="preserve">Можливо, але, зважаючи, що критерієм вибору буде найнижча ціна, не доцільно. Альтернативні пропозиції доцільні, якщо критерієм вибору зазначено "ціна-якість" або   вартість експлуатаційних витрат. </t>
  </si>
  <si>
    <t>9) Як довідатись про результати тендеру?</t>
  </si>
  <si>
    <t xml:space="preserve">Усі учасники тендеру отримають електронний лист з оголошенням переможця/переможців тендеру за умови, що Ваша електронна адреса була вказана у наданих документах. </t>
  </si>
  <si>
    <t>10) Мене не влаштовують умови оплати. Чи я можу запропонувати інші умови?</t>
  </si>
  <si>
    <t xml:space="preserve">GIZ працює на умовах 100% постоплати. Підписаний обома сторонами договір є достатньою підставою для виникнення зобов'язань, тому додаткова передплата не передбачена. </t>
  </si>
  <si>
    <t>11) Я платник ПДВ, а GIZ запитує пропозицію без ПДВ. Де я можу дізнатися більше про це?</t>
  </si>
  <si>
    <r>
      <t xml:space="preserve">Посилання на законодавчі документи наведені у запрошенні на тендер, якщо на даний тендер передбачені податкові пільги (див. Загальні положення). Додаткове роз'яснення </t>
    </r>
    <r>
      <rPr>
        <sz val="10"/>
        <rFont val="Arial"/>
        <family val="2"/>
        <charset val="204"/>
      </rPr>
      <t>буде надано</t>
    </r>
    <r>
      <rPr>
        <sz val="10"/>
        <color theme="1"/>
        <rFont val="Arial"/>
        <family val="2"/>
        <charset val="204"/>
      </rPr>
      <t xml:space="preserve"> переможцю тендеру або Ви можете отримати його, звернувшись до податкових органів. Переможцю тендеру будуть надані Реєстраційна картка проекту та План закупівлі товарів, робіт і послуг, що придбаваються за кошти міжнародної технічної допомоги.</t>
    </r>
  </si>
  <si>
    <t>working days before final date of tender submission</t>
  </si>
  <si>
    <t>day</t>
  </si>
  <si>
    <t xml:space="preserve"> Expert 1</t>
  </si>
  <si>
    <t xml:space="preserve">Умови оплати: після-плата/Payment conditions: post-payment </t>
  </si>
  <si>
    <t>Offer valid till</t>
  </si>
  <si>
    <t>* Всього до сплати має включати всі можливі видатки та вирахування, які сплачує постачальник. /The price must include all applicable charges to be paid by supplier.</t>
  </si>
  <si>
    <t>** Наведені розцінки повинні включати усі витрати, необхідні для виконання послуг, вказаних у Технічному Завданні/ Listed above rates shall include all expences reqiured for implementation of services listed in Terms of References</t>
  </si>
  <si>
    <t>*** Податки, збори або інші виплати перед Урядом України, Урядом Федеративної Республіки Німеччини та / або урядами інших країн, повинні бути оплачені консультантом відповідно до отриманої суми та відповідно до чинного законодавства / Taxes, levies or fees to the Government of Ukraine, the Government of the Federal Republic of Germany and/ or to Governments of any other countries shall be paid by the Contractor according to the received amount and in line with the applicable legislation</t>
  </si>
  <si>
    <t>Поданням цієї пропозиції учасник підтверджує свою згоду на обробку персональних даних відповідно до положень Загального регламенту ЄС про захист персональних даних (GDPR) та Закону України «Про захист персональних даних» № 2297-VI від 01.06.2010 / By submitting the bid the bidder confirms its acceptance of personal data processing in accordance with the provisions of the EU General Data Protection Regulation (GDPR) and Law of Ukraine “About personal data protection” № 2297-VI dd. 01.06.2010</t>
  </si>
  <si>
    <t xml:space="preserve">Поля, виділені сірим, заповнює учасник тендеру! /Coloured sells should be filled in by the bidder. </t>
  </si>
  <si>
    <t>Deutsche Gesellschaft für Internationale Zusammenarbeit (GIZ) GmbH
AV. Bastian Veigel of the Project „U-LEAD with Europe: Phase III“
Kyiv, Ukraine</t>
  </si>
  <si>
    <t>Комерційні пропозиції компаній, які не набрали мінімум 500 пунктів  (з максимально можливих 1000) під час технічної оцінки, не приймаються до розгляду. За умови наявності технічної складової в тендерній документації.</t>
  </si>
  <si>
    <t>Commercial bids of the companies, that did not get minimum 500 points (from max. 1000 points) for technical evaluation,  will be not considered. Provided that there is a technical component in the tender documentation.</t>
  </si>
  <si>
    <t>Після оцінки пропозицій учасники будуть ранговані. Якщо під час укладання договору виявиться, що Переможець не може виконати договірні зобов'язання на умовах, визначених в тендерній документації, GIZ залишає за собою право розглянути наступного за рейтингом Учасника. За умови наявності технічної складової в тендерній документації.</t>
  </si>
  <si>
    <t>After that, bidders will be ranked. If during the contract conclusion it turns out that Winner cannot fulfill the contractual obligations under the conditions specified in the tender documentation, GIZ reserves the right to choose the next rated Bidder. Provided that there is a technical component in the tender documentation.</t>
  </si>
  <si>
    <t>expert services to support capacity development of LSG officials on citizens' participation related topics.</t>
  </si>
  <si>
    <t>експертних послуг для підтримки розвитку потенціалу посадовців місцевого самоврядування з питань, пов’язаних із залученістю громадян.</t>
  </si>
  <si>
    <t>2023.2122.2-V002</t>
  </si>
  <si>
    <r>
      <t>зазначивши у темі листа "</t>
    </r>
    <r>
      <rPr>
        <b/>
        <sz val="10"/>
        <color rgb="FF000000"/>
        <rFont val="Arial"/>
        <family val="2"/>
      </rPr>
      <t>Пропозиція до тендеру №</t>
    </r>
  </si>
  <si>
    <t>30% / 70%</t>
  </si>
  <si>
    <t>Procurement of expert services for capacity development of local self-government staff on education public procurement</t>
  </si>
  <si>
    <t xml:space="preserve"> Expert 2</t>
  </si>
  <si>
    <t>Overnight allowance in country of assignment (Standard room) and travel costs (train/ bus)</t>
  </si>
  <si>
    <t>A fixed budget is earmarked for settling overnight and travel expenses upon proof of evidence</t>
  </si>
  <si>
    <t>service</t>
  </si>
  <si>
    <t>Expert Name</t>
  </si>
  <si>
    <t>Grid for the technical assessment of bids below the EU threshold</t>
  </si>
  <si>
    <t>Bidder 1 to 5</t>
  </si>
  <si>
    <t>Org. unit</t>
  </si>
  <si>
    <t>RegOps</t>
  </si>
  <si>
    <t>Project title</t>
  </si>
  <si>
    <t xml:space="preserve">Date </t>
  </si>
  <si>
    <t>Officer responsible for the commission</t>
  </si>
  <si>
    <t xml:space="preserve">Name </t>
  </si>
  <si>
    <t>U-LEAD with Europe, Phase III</t>
  </si>
  <si>
    <t>PN</t>
  </si>
  <si>
    <t>PN23.2122.2-002.30</t>
  </si>
  <si>
    <t>Assessor</t>
  </si>
  <si>
    <t>Contract no.</t>
  </si>
  <si>
    <t>2023.2122.2_V002</t>
  </si>
  <si>
    <t>Version</t>
  </si>
  <si>
    <t>Individual assessment/overall assessment</t>
  </si>
  <si>
    <t>(automatically increases to 10,
if entries were made on sheet 'Bidder 6-10')</t>
  </si>
  <si>
    <t>Bidder 1</t>
  </si>
  <si>
    <t xml:space="preserve">Bidder 2
</t>
  </si>
  <si>
    <t xml:space="preserve">Bidder 3
</t>
  </si>
  <si>
    <t>Bidder 4</t>
  </si>
  <si>
    <t>Bidder 5</t>
  </si>
  <si>
    <t>(1)</t>
  </si>
  <si>
    <t>(2)</t>
  </si>
  <si>
    <t>(3)</t>
  </si>
  <si>
    <t>(4)</t>
  </si>
  <si>
    <t>Criterion</t>
  </si>
  <si>
    <t>Weighting</t>
  </si>
  <si>
    <t>Points</t>
  </si>
  <si>
    <t>Assessment</t>
  </si>
  <si>
    <t>in %</t>
  </si>
  <si>
    <t>(max.10)</t>
  </si>
  <si>
    <t>(2)x(3)</t>
  </si>
  <si>
    <t>1</t>
  </si>
  <si>
    <t>Assessment of technical-methodological design</t>
  </si>
  <si>
    <t>1.1</t>
  </si>
  <si>
    <t>Strategy</t>
  </si>
  <si>
    <t>1.1.1</t>
  </si>
  <si>
    <t>Interpretation of the objectives in the ToRs, critical examination of tasks</t>
  </si>
  <si>
    <t>1.1.2</t>
  </si>
  <si>
    <t>Description and justification of the contractor's strategy for delivering the services put out to tender.</t>
  </si>
  <si>
    <t>Interim total 1.1</t>
  </si>
  <si>
    <t>1.2</t>
  </si>
  <si>
    <t>Cooperation</t>
  </si>
  <si>
    <t>1.2.1</t>
  </si>
  <si>
    <t>Presentation and interaction between the relevant actors in the contractor's area of responsibility</t>
  </si>
  <si>
    <t>1.2.2</t>
  </si>
  <si>
    <t>Strategy for establishing cooperation and then cooperating with the relevant actors</t>
  </si>
  <si>
    <t>Interim total 1.2</t>
  </si>
  <si>
    <t>1.3</t>
  </si>
  <si>
    <t>Steering structure</t>
  </si>
  <si>
    <t>1.3.1</t>
  </si>
  <si>
    <t>Approach and procedure for steering the measures with the project partners</t>
  </si>
  <si>
    <t>1.3.2</t>
  </si>
  <si>
    <t>Description of contractor's contribution to results monitoring and the associated challenges</t>
  </si>
  <si>
    <t>Interim total 1.3</t>
  </si>
  <si>
    <t>1.4</t>
  </si>
  <si>
    <t>Processes</t>
  </si>
  <si>
    <t>1.4.1</t>
  </si>
  <si>
    <t>Presentation and explanation of the implementation plan: work steps, milestones, schedule</t>
  </si>
  <si>
    <t>1.4.2</t>
  </si>
  <si>
    <t>Presentation and explanation of the integration of the partner contributions</t>
  </si>
  <si>
    <t>Interim total 1.4</t>
  </si>
  <si>
    <t>1.5</t>
  </si>
  <si>
    <t>Learning and innovation</t>
  </si>
  <si>
    <t>1.5.1</t>
  </si>
  <si>
    <t>Contractor's contribution to knowledge management at the partner and at GIZ</t>
  </si>
  <si>
    <t>1.5.2</t>
  </si>
  <si>
    <t>Presentation and explanation of the measures undertaken by the contractor to promote scaling-up effects</t>
  </si>
  <si>
    <t>Interim total 1.5</t>
  </si>
  <si>
    <t>1.6</t>
  </si>
  <si>
    <t>Project management of the contractor</t>
  </si>
  <si>
    <t>1.6.1</t>
  </si>
  <si>
    <t>Approach and procedure for coordination with/in GIZ project</t>
  </si>
  <si>
    <t>1.6.2</t>
  </si>
  <si>
    <t>Personnel assignment plan (who, when, what work steps) incl. explanation and specification of expert months</t>
  </si>
  <si>
    <t>1.6.3</t>
  </si>
  <si>
    <t>Contractor's backstopping strategy (incl. CVs of the technical and administrative backstopper)</t>
  </si>
  <si>
    <t>Interim total 1.6</t>
  </si>
  <si>
    <t>1.7</t>
  </si>
  <si>
    <t>Further requirements</t>
  </si>
  <si>
    <t>Total 1</t>
  </si>
  <si>
    <t>2</t>
  </si>
  <si>
    <t>Assessment of proposed staff</t>
  </si>
  <si>
    <t>2.1</t>
  </si>
  <si>
    <t>Team leader (in accordance with ToR provisions/criteria)</t>
  </si>
  <si>
    <t>2.1.1</t>
  </si>
  <si>
    <t>- Qualifications</t>
  </si>
  <si>
    <t>2.1.2</t>
  </si>
  <si>
    <t>- Language</t>
  </si>
  <si>
    <t>2.1.3</t>
  </si>
  <si>
    <t>- General professional experience</t>
  </si>
  <si>
    <t>2.1.4</t>
  </si>
  <si>
    <t>- Specific professional experience</t>
  </si>
  <si>
    <t>2.1.5</t>
  </si>
  <si>
    <t>- Leadership/management experience</t>
  </si>
  <si>
    <t>2.1.6</t>
  </si>
  <si>
    <t>- Regional experience</t>
  </si>
  <si>
    <t>2.1.7</t>
  </si>
  <si>
    <t>- Development cooperation experience</t>
  </si>
  <si>
    <t>2.1.8</t>
  </si>
  <si>
    <t>- Other</t>
  </si>
  <si>
    <t>Interim total 2.1</t>
  </si>
  <si>
    <t>2.2</t>
  </si>
  <si>
    <t>Expert 1 (in accordance with ToR provisions/criteria)</t>
  </si>
  <si>
    <t>2.2.1</t>
  </si>
  <si>
    <t>2.2.2</t>
  </si>
  <si>
    <t>2.2.3</t>
  </si>
  <si>
    <t>2.2.4</t>
  </si>
  <si>
    <t>2.2.5</t>
  </si>
  <si>
    <t>2.2.6</t>
  </si>
  <si>
    <t>2.2.7</t>
  </si>
  <si>
    <t>2.2.8</t>
  </si>
  <si>
    <t>Interim total 2.2</t>
  </si>
  <si>
    <t>2.3</t>
  </si>
  <si>
    <t>Expert 2 (in accordance with ToR provisions/criteria)</t>
  </si>
  <si>
    <t>2.3.1</t>
  </si>
  <si>
    <t>2.3.2</t>
  </si>
  <si>
    <t>2.3.3</t>
  </si>
  <si>
    <t>2.3.4</t>
  </si>
  <si>
    <t>2.3.5</t>
  </si>
  <si>
    <t>2.3.6</t>
  </si>
  <si>
    <t>2.3.7</t>
  </si>
  <si>
    <t>2.3.8</t>
  </si>
  <si>
    <t>Interim total 2.3</t>
  </si>
  <si>
    <t>2.4</t>
  </si>
  <si>
    <t>Expert 3 (in accordance with ToR provisions/criteria)</t>
  </si>
  <si>
    <t>2.4.1</t>
  </si>
  <si>
    <t>2.4.2</t>
  </si>
  <si>
    <t>2.4.3</t>
  </si>
  <si>
    <t>2.4.4</t>
  </si>
  <si>
    <t>2.4.5</t>
  </si>
  <si>
    <t>2.4.6</t>
  </si>
  <si>
    <t>2.4.7</t>
  </si>
  <si>
    <t>2.4.8</t>
  </si>
  <si>
    <t>Interim total 2.4</t>
  </si>
  <si>
    <t>2.5</t>
  </si>
  <si>
    <t>Expert 4 (in accordance with ToR provisions/criteria)</t>
  </si>
  <si>
    <t>2.5.1</t>
  </si>
  <si>
    <t>2.5.2</t>
  </si>
  <si>
    <t>2.5.3</t>
  </si>
  <si>
    <t>2.5.4</t>
  </si>
  <si>
    <t>2.5.5</t>
  </si>
  <si>
    <t>2.5.6</t>
  </si>
  <si>
    <t>2.5.7</t>
  </si>
  <si>
    <t>2.5.8</t>
  </si>
  <si>
    <t>Interim total 2.5</t>
  </si>
  <si>
    <t>2.6</t>
  </si>
  <si>
    <t>Short-term expert pool 1 (in accordance with ToR provisions/criteria)</t>
  </si>
  <si>
    <t>2.6.1</t>
  </si>
  <si>
    <t>2.6.2</t>
  </si>
  <si>
    <t>2.6.3</t>
  </si>
  <si>
    <t>2.6.4</t>
  </si>
  <si>
    <t>2.6.5</t>
  </si>
  <si>
    <t>2.6.6</t>
  </si>
  <si>
    <t>2.6.7</t>
  </si>
  <si>
    <t>Interim total 2.6</t>
  </si>
  <si>
    <t>2.7</t>
  </si>
  <si>
    <t>Short-term expert pool 2 (in accordance with ToR provisions/criteria)</t>
  </si>
  <si>
    <t>2.7.1</t>
  </si>
  <si>
    <t>2.7.2</t>
  </si>
  <si>
    <t>2.7.3</t>
  </si>
  <si>
    <t>2.7.4</t>
  </si>
  <si>
    <t>2.7.5</t>
  </si>
  <si>
    <t>2.7.6</t>
  </si>
  <si>
    <t>2.7.7</t>
  </si>
  <si>
    <t>Interim total 2.7</t>
  </si>
  <si>
    <t>2.8</t>
  </si>
  <si>
    <t>Assessment of proposed personnel for non-specified positions (provided permissible under ToRs)</t>
  </si>
  <si>
    <t>2.8.1</t>
  </si>
  <si>
    <t>Composition and sufficient assignment duration of the team in order to perform the tasks specified in the schedule and personnel assignment plan</t>
  </si>
  <si>
    <t>2.8.2</t>
  </si>
  <si>
    <t>Qualifications and sufficient assignment duration of the team (professional experience and other specific experience) in order to process theme 1</t>
  </si>
  <si>
    <t>2.8.3</t>
  </si>
  <si>
    <t>Qualifications and sufficient assignment duration of the team (professional experience and other specific experience) in order to process theme 2</t>
  </si>
  <si>
    <t>Interim total 2.8</t>
  </si>
  <si>
    <t>Total 2</t>
  </si>
  <si>
    <t>Overall total 1 + 2</t>
  </si>
  <si>
    <t>Assessment in %</t>
  </si>
  <si>
    <t>Ranking</t>
  </si>
  <si>
    <t>I hereby declare that I completed this assessment independently, to the best of my knowledge and in good faith. I will treat the information confidentially and will not pass on any details of the ongoing assessment procedure.</t>
  </si>
  <si>
    <t>Date, signature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</si>
</sst>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dd\.mm\.yyyy;@"/>
    <numFmt numFmtId="165" formatCode="0.0"/>
  </numFmts>
  <fonts count="61">
    <font>
      <sz val="11"/>
      <color theme="1"/>
      <name val="Aptos Narrow"/>
      <family val="2"/>
      <scheme val="minor"/>
    </font>
    <font>
      <sz val="11"/>
      <color theme="1"/>
      <name val="Aptos Narrow"/>
      <family val="2"/>
      <charset val="204"/>
      <scheme val="minor"/>
    </font>
    <font>
      <sz val="10"/>
      <color theme="1"/>
      <name val="Arial"/>
      <family val="2"/>
      <charset val="204"/>
    </font>
    <font>
      <b/>
      <i/>
      <sz val="12"/>
      <name val="Arial"/>
      <family val="2"/>
      <charset val="204"/>
    </font>
    <font>
      <b/>
      <sz val="12"/>
      <color rgb="FFFF0000"/>
      <name val="Arial"/>
      <family val="2"/>
      <charset val="204"/>
    </font>
    <font>
      <sz val="11"/>
      <color theme="1"/>
      <name val="Arial"/>
      <family val="2"/>
      <charset val="204"/>
    </font>
    <font>
      <b/>
      <sz val="12"/>
      <name val="Arial"/>
      <family val="2"/>
      <charset val="204"/>
    </font>
    <font>
      <b/>
      <sz val="16"/>
      <name val="Arial"/>
      <family val="2"/>
      <charset val="204"/>
    </font>
    <font>
      <b/>
      <sz val="14"/>
      <color theme="1"/>
      <name val="Arial"/>
      <family val="2"/>
      <charset val="204"/>
    </font>
    <font>
      <b/>
      <sz val="12"/>
      <color theme="1"/>
      <name val="Arial"/>
      <family val="2"/>
      <charset val="204"/>
    </font>
    <font>
      <i/>
      <sz val="12"/>
      <color theme="1"/>
      <name val="Arial"/>
      <family val="2"/>
    </font>
    <font>
      <sz val="12"/>
      <color theme="1"/>
      <name val="Arial"/>
      <family val="2"/>
      <charset val="204"/>
    </font>
    <font>
      <sz val="12"/>
      <color theme="1"/>
      <name val="Aptos Narrow"/>
      <family val="2"/>
      <scheme val="minor"/>
    </font>
    <font>
      <sz val="10"/>
      <name val="Arial"/>
      <family val="2"/>
      <charset val="204"/>
    </font>
    <font>
      <b/>
      <u/>
      <sz val="12"/>
      <name val="Arial"/>
      <family val="2"/>
      <charset val="204"/>
    </font>
    <font>
      <sz val="9"/>
      <color rgb="FF0070C0"/>
      <name val="Arial"/>
      <family val="2"/>
      <charset val="204"/>
    </font>
    <font>
      <b/>
      <sz val="10"/>
      <color theme="1"/>
      <name val="Arial"/>
      <family val="2"/>
      <charset val="204"/>
    </font>
    <font>
      <sz val="14"/>
      <color rgb="FF0070C0"/>
      <name val="Arial"/>
      <family val="2"/>
      <charset val="204"/>
    </font>
    <font>
      <sz val="11"/>
      <color theme="1"/>
      <name val="Aptos Narrow"/>
      <family val="2"/>
      <scheme val="minor"/>
    </font>
    <font>
      <b/>
      <sz val="11"/>
      <color theme="1"/>
      <name val="Aptos Narrow"/>
      <family val="2"/>
      <charset val="204"/>
      <scheme val="minor"/>
    </font>
    <font>
      <b/>
      <sz val="14"/>
      <color theme="1"/>
      <name val="Arial"/>
      <family val="2"/>
    </font>
    <font>
      <b/>
      <sz val="9"/>
      <color rgb="FF000000"/>
      <name val="Arial"/>
      <family val="2"/>
      <charset val="204"/>
    </font>
    <font>
      <sz val="9"/>
      <color rgb="FF000000"/>
      <name val="Arial"/>
      <family val="2"/>
      <charset val="204"/>
    </font>
    <font>
      <sz val="9"/>
      <color theme="1"/>
      <name val="Aptos Narrow"/>
      <family val="2"/>
      <charset val="204"/>
      <scheme val="minor"/>
    </font>
    <font>
      <sz val="9"/>
      <color rgb="FF000000"/>
      <name val="Arial"/>
      <family val="2"/>
    </font>
    <font>
      <sz val="10"/>
      <color rgb="FF000000"/>
      <name val="Arial"/>
      <family val="2"/>
    </font>
    <font>
      <b/>
      <u/>
      <sz val="10"/>
      <color rgb="FF000000"/>
      <name val="Arial"/>
      <family val="2"/>
    </font>
    <font>
      <sz val="10"/>
      <color rgb="FF000000"/>
      <name val="Arial"/>
      <family val="2"/>
      <charset val="204"/>
    </font>
    <font>
      <b/>
      <sz val="10"/>
      <name val="Arial"/>
      <family val="2"/>
      <charset val="204"/>
    </font>
    <font>
      <b/>
      <u/>
      <sz val="10"/>
      <color rgb="FF000000"/>
      <name val="Arial"/>
      <family val="2"/>
      <charset val="204"/>
    </font>
    <font>
      <b/>
      <sz val="10"/>
      <color rgb="FFFF0000"/>
      <name val="Arial"/>
      <family val="2"/>
    </font>
    <font>
      <b/>
      <sz val="10"/>
      <color rgb="FF000000"/>
      <name val="Arial"/>
      <family val="2"/>
    </font>
    <font>
      <sz val="10"/>
      <color rgb="FF00B0F0"/>
      <name val="Arial"/>
      <family val="2"/>
    </font>
    <font>
      <sz val="10"/>
      <color theme="4" tint="-0.249977111117893"/>
      <name val="Arial"/>
      <family val="2"/>
    </font>
    <font>
      <sz val="10"/>
      <color rgb="FF0070C0"/>
      <name val="Arial"/>
      <family val="2"/>
    </font>
    <font>
      <sz val="10"/>
      <color rgb="FFFF0000"/>
      <name val="Arial"/>
      <family val="2"/>
      <charset val="204"/>
    </font>
    <font>
      <u/>
      <sz val="10"/>
      <color theme="1"/>
      <name val="Arial"/>
      <family val="2"/>
      <charset val="204"/>
    </font>
    <font>
      <u/>
      <sz val="11"/>
      <color theme="10"/>
      <name val="Aptos Narrow"/>
      <family val="2"/>
      <charset val="204"/>
      <scheme val="minor"/>
    </font>
    <font>
      <b/>
      <sz val="10"/>
      <color theme="1"/>
      <name val="Arial"/>
      <family val="2"/>
    </font>
    <font>
      <sz val="10"/>
      <name val="Arial"/>
      <family val="2"/>
    </font>
    <font>
      <b/>
      <sz val="8"/>
      <color theme="1"/>
      <name val="Arial"/>
      <family val="2"/>
    </font>
    <font>
      <b/>
      <u/>
      <sz val="10"/>
      <color theme="1"/>
      <name val="Arial"/>
      <family val="2"/>
      <charset val="204"/>
    </font>
    <font>
      <b/>
      <sz val="11"/>
      <color rgb="FFFF0000"/>
      <name val="Arial"/>
      <family val="2"/>
    </font>
    <font>
      <u/>
      <sz val="10"/>
      <color theme="10"/>
      <name val="Arial"/>
      <family val="2"/>
      <charset val="204"/>
    </font>
    <font>
      <u/>
      <sz val="10"/>
      <color rgb="FF0070C0"/>
      <name val="Arial"/>
      <family val="2"/>
      <charset val="204"/>
    </font>
    <font>
      <sz val="10"/>
      <color rgb="FFFF0000"/>
      <name val="Arial"/>
      <family val="2"/>
    </font>
    <font>
      <b/>
      <u/>
      <sz val="12"/>
      <color theme="1"/>
      <name val="Arial"/>
      <family val="2"/>
      <charset val="204"/>
    </font>
    <font>
      <i/>
      <sz val="10"/>
      <color theme="1"/>
      <name val="Arial"/>
      <family val="2"/>
      <charset val="204"/>
    </font>
    <font>
      <i/>
      <sz val="10"/>
      <color rgb="FFFF0000"/>
      <name val="Arial"/>
      <family val="2"/>
      <charset val="204"/>
    </font>
    <font>
      <sz val="12"/>
      <color theme="1"/>
      <name val="Arial"/>
      <family val="2"/>
    </font>
    <font>
      <b/>
      <sz val="11"/>
      <color theme="1"/>
      <name val="Arial"/>
      <family val="2"/>
    </font>
    <font>
      <sz val="8"/>
      <name val="Arial"/>
      <family val="2"/>
    </font>
    <font>
      <b/>
      <sz val="17"/>
      <name val="Arial"/>
      <family val="2"/>
    </font>
    <font>
      <sz val="17"/>
      <name val="Arial"/>
      <family val="2"/>
    </font>
    <font>
      <sz val="6"/>
      <name val="Arial"/>
      <family val="2"/>
    </font>
    <font>
      <sz val="22"/>
      <color rgb="FF808080"/>
      <name val="Arial"/>
      <family val="2"/>
    </font>
    <font>
      <b/>
      <sz val="8"/>
      <name val="Arial"/>
      <family val="2"/>
    </font>
    <font>
      <i/>
      <sz val="11"/>
      <color rgb="FF7F7F7F"/>
      <name val="Aptos Narrow"/>
      <family val="2"/>
      <scheme val="minor"/>
    </font>
    <font>
      <i/>
      <sz val="8"/>
      <color rgb="FF7F7F7F"/>
      <name val="Aptos Narrow"/>
      <family val="2"/>
      <scheme val="minor"/>
    </font>
    <font>
      <sz val="8"/>
      <name val="Univers (WN)"/>
    </font>
    <font>
      <b/>
      <sz val="10"/>
      <name val="Arial"/>
      <family val="2"/>
    </font>
  </fonts>
  <fills count="10">
    <fill>
      <patternFill patternType="none"/>
    </fill>
    <fill>
      <patternFill patternType="gray125"/>
    </fill>
    <fill>
      <patternFill patternType="solid">
        <fgColor theme="2"/>
        <bgColor indexed="64"/>
      </patternFill>
    </fill>
    <fill>
      <patternFill patternType="solid">
        <fgColor theme="0"/>
        <bgColor indexed="64"/>
      </patternFill>
    </fill>
    <fill>
      <patternFill patternType="solid">
        <fgColor theme="5" tint="0.59999389629810485"/>
        <bgColor indexed="64"/>
      </patternFill>
    </fill>
    <fill>
      <patternFill patternType="solid">
        <fgColor rgb="FFFFCC66"/>
        <bgColor indexed="64"/>
      </patternFill>
    </fill>
    <fill>
      <patternFill patternType="solid">
        <fgColor rgb="FFFFFFCC"/>
        <bgColor indexed="64"/>
      </patternFill>
    </fill>
    <fill>
      <patternFill patternType="solid">
        <fgColor indexed="47"/>
        <bgColor indexed="64"/>
      </patternFill>
    </fill>
    <fill>
      <patternFill patternType="solid">
        <fgColor indexed="65"/>
        <bgColor indexed="64"/>
      </patternFill>
    </fill>
    <fill>
      <patternFill patternType="lightGray"/>
    </fill>
  </fills>
  <borders count="49">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style="medium">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thin">
        <color indexed="64"/>
      </right>
      <top/>
      <bottom/>
      <diagonal/>
    </border>
    <border>
      <left style="thin">
        <color indexed="64"/>
      </left>
      <right/>
      <top/>
      <bottom/>
      <diagonal/>
    </border>
    <border>
      <left style="thin">
        <color indexed="64"/>
      </left>
      <right style="thin">
        <color indexed="64"/>
      </right>
      <top style="thin">
        <color indexed="64"/>
      </top>
      <bottom style="medium">
        <color auto="1"/>
      </bottom>
      <diagonal/>
    </border>
    <border>
      <left/>
      <right/>
      <top/>
      <bottom style="thin">
        <color indexed="64"/>
      </bottom>
      <diagonal/>
    </border>
    <border>
      <left style="thin">
        <color auto="1"/>
      </left>
      <right/>
      <top style="thin">
        <color auto="1"/>
      </top>
      <bottom/>
      <diagonal/>
    </border>
    <border>
      <left/>
      <right style="thin">
        <color auto="1"/>
      </right>
      <top style="thin">
        <color auto="1"/>
      </top>
      <bottom/>
      <diagonal/>
    </border>
    <border>
      <left style="thin">
        <color auto="1"/>
      </left>
      <right style="thin">
        <color auto="1"/>
      </right>
      <top/>
      <bottom/>
      <diagonal/>
    </border>
    <border>
      <left style="thin">
        <color auto="1"/>
      </left>
      <right style="hair">
        <color auto="1"/>
      </right>
      <top/>
      <bottom/>
      <diagonal/>
    </border>
    <border>
      <left/>
      <right style="thin">
        <color auto="1"/>
      </right>
      <top/>
      <bottom style="thin">
        <color auto="1"/>
      </bottom>
      <diagonal/>
    </border>
    <border>
      <left style="thin">
        <color auto="1"/>
      </left>
      <right style="thin">
        <color auto="1"/>
      </right>
      <top/>
      <bottom style="thin">
        <color auto="1"/>
      </bottom>
      <diagonal/>
    </border>
    <border>
      <left style="thin">
        <color auto="1"/>
      </left>
      <right style="hair">
        <color auto="1"/>
      </right>
      <top/>
      <bottom style="thin">
        <color auto="1"/>
      </bottom>
      <diagonal/>
    </border>
    <border>
      <left/>
      <right style="thin">
        <color auto="1"/>
      </right>
      <top style="thin">
        <color auto="1"/>
      </top>
      <bottom style="thin">
        <color theme="0" tint="-0.499984740745262"/>
      </bottom>
      <diagonal/>
    </border>
    <border>
      <left style="thin">
        <color auto="1"/>
      </left>
      <right/>
      <top style="thin">
        <color auto="1"/>
      </top>
      <bottom style="thin">
        <color theme="0" tint="-0.499984740745262"/>
      </bottom>
      <diagonal/>
    </border>
    <border>
      <left style="thin">
        <color auto="1"/>
      </left>
      <right style="thin">
        <color auto="1"/>
      </right>
      <top style="thin">
        <color auto="1"/>
      </top>
      <bottom style="thin">
        <color theme="0" tint="-0.499984740745262"/>
      </bottom>
      <diagonal/>
    </border>
    <border>
      <left style="thin">
        <color auto="1"/>
      </left>
      <right style="hair">
        <color auto="1"/>
      </right>
      <top style="thin">
        <color auto="1"/>
      </top>
      <bottom style="thin">
        <color theme="0" tint="-0.499984740745262"/>
      </bottom>
      <diagonal/>
    </border>
    <border>
      <left style="hair">
        <color auto="1"/>
      </left>
      <right style="thin">
        <color auto="1"/>
      </right>
      <top style="thin">
        <color auto="1"/>
      </top>
      <bottom style="thin">
        <color theme="0" tint="-0.499984740745262"/>
      </bottom>
      <diagonal/>
    </border>
    <border>
      <left style="hair">
        <color auto="1"/>
      </left>
      <right/>
      <top style="thin">
        <color auto="1"/>
      </top>
      <bottom style="thin">
        <color theme="0" tint="-0.499984740745262"/>
      </bottom>
      <diagonal/>
    </border>
    <border>
      <left/>
      <right style="thin">
        <color auto="1"/>
      </right>
      <top style="thin">
        <color theme="0" tint="-0.499984740745262"/>
      </top>
      <bottom style="thin">
        <color theme="0" tint="-0.499984740745262"/>
      </bottom>
      <diagonal/>
    </border>
    <border>
      <left style="thin">
        <color auto="1"/>
      </left>
      <right/>
      <top style="thin">
        <color theme="0" tint="-0.499984740745262"/>
      </top>
      <bottom style="thin">
        <color theme="0" tint="-0.499984740745262"/>
      </bottom>
      <diagonal/>
    </border>
    <border>
      <left style="thin">
        <color auto="1"/>
      </left>
      <right style="thin">
        <color auto="1"/>
      </right>
      <top style="thin">
        <color theme="0" tint="-0.499984740745262"/>
      </top>
      <bottom style="thin">
        <color theme="0" tint="-0.499984740745262"/>
      </bottom>
      <diagonal/>
    </border>
    <border>
      <left style="thin">
        <color auto="1"/>
      </left>
      <right style="hair">
        <color auto="1"/>
      </right>
      <top style="thin">
        <color theme="0" tint="-0.499984740745262"/>
      </top>
      <bottom style="thin">
        <color theme="0" tint="-0.499984740745262"/>
      </bottom>
      <diagonal/>
    </border>
    <border>
      <left/>
      <right/>
      <top style="thin">
        <color theme="0" tint="-0.499984740745262"/>
      </top>
      <bottom style="thin">
        <color theme="0" tint="-0.499984740745262"/>
      </bottom>
      <diagonal/>
    </border>
    <border>
      <left/>
      <right style="thin">
        <color auto="1"/>
      </right>
      <top style="thin">
        <color theme="0" tint="-0.499984740745262"/>
      </top>
      <bottom/>
      <diagonal/>
    </border>
    <border>
      <left style="thin">
        <color auto="1"/>
      </left>
      <right/>
      <top style="thin">
        <color theme="0" tint="-0.499984740745262"/>
      </top>
      <bottom style="thin">
        <color auto="1"/>
      </bottom>
      <diagonal/>
    </border>
    <border>
      <left/>
      <right style="thin">
        <color auto="1"/>
      </right>
      <top style="thin">
        <color theme="0" tint="-0.499984740745262"/>
      </top>
      <bottom style="thin">
        <color auto="1"/>
      </bottom>
      <diagonal/>
    </border>
    <border>
      <left style="thin">
        <color auto="1"/>
      </left>
      <right style="thin">
        <color auto="1"/>
      </right>
      <top style="thin">
        <color theme="0" tint="-0.499984740745262"/>
      </top>
      <bottom/>
      <diagonal/>
    </border>
    <border>
      <left style="thin">
        <color auto="1"/>
      </left>
      <right style="hair">
        <color auto="1"/>
      </right>
      <top style="thin">
        <color theme="0" tint="-0.499984740745262"/>
      </top>
      <bottom/>
      <diagonal/>
    </border>
    <border>
      <left/>
      <right/>
      <top style="thin">
        <color theme="0" tint="-0.499984740745262"/>
      </top>
      <bottom/>
      <diagonal/>
    </border>
    <border>
      <left style="thin">
        <color auto="1"/>
      </left>
      <right style="hair">
        <color auto="1"/>
      </right>
      <top style="thin">
        <color auto="1"/>
      </top>
      <bottom style="thin">
        <color auto="1"/>
      </bottom>
      <diagonal/>
    </border>
    <border>
      <left/>
      <right/>
      <top style="thin">
        <color auto="1"/>
      </top>
      <bottom style="thin">
        <color theme="0" tint="-0.499984740745262"/>
      </bottom>
      <diagonal/>
    </border>
  </borders>
  <cellStyleXfs count="9">
    <xf numFmtId="0" fontId="0" fillId="0" borderId="0"/>
    <xf numFmtId="0" fontId="2" fillId="0" borderId="0"/>
    <xf numFmtId="0" fontId="12" fillId="0" borderId="0"/>
    <xf numFmtId="0" fontId="1" fillId="0" borderId="0"/>
    <xf numFmtId="0" fontId="37" fillId="0" borderId="0" applyNumberFormat="0" applyFill="0" applyBorder="0" applyAlignment="0" applyProtection="0"/>
    <xf numFmtId="0" fontId="18" fillId="0" borderId="0"/>
    <xf numFmtId="0" fontId="51" fillId="0" borderId="0"/>
    <xf numFmtId="0" fontId="57" fillId="0" borderId="0" applyNumberFormat="0" applyFill="0" applyBorder="0" applyAlignment="0" applyProtection="0"/>
    <xf numFmtId="9" fontId="51" fillId="0" borderId="0" applyFont="0" applyFill="0" applyBorder="0" applyAlignment="0" applyProtection="0"/>
  </cellStyleXfs>
  <cellXfs count="339">
    <xf numFmtId="0" fontId="0" fillId="0" borderId="0" xfId="0"/>
    <xf numFmtId="0" fontId="2" fillId="0" borderId="0" xfId="1" applyAlignment="1">
      <alignment horizontal="center" vertical="center" wrapText="1"/>
    </xf>
    <xf numFmtId="0" fontId="2" fillId="0" borderId="0" xfId="1" applyAlignment="1">
      <alignment wrapText="1"/>
    </xf>
    <xf numFmtId="0" fontId="2" fillId="0" borderId="0" xfId="1"/>
    <xf numFmtId="0" fontId="6" fillId="0" borderId="0" xfId="1" applyFont="1" applyAlignment="1">
      <alignment horizontal="left" vertical="center" wrapText="1"/>
    </xf>
    <xf numFmtId="0" fontId="8" fillId="0" borderId="0" xfId="1" applyFont="1" applyAlignment="1">
      <alignment vertical="center" wrapText="1"/>
    </xf>
    <xf numFmtId="0" fontId="8" fillId="0" borderId="0" xfId="1" applyFont="1" applyAlignment="1">
      <alignment horizontal="center" vertical="center" wrapText="1"/>
    </xf>
    <xf numFmtId="0" fontId="9" fillId="0" borderId="0" xfId="1" applyFont="1" applyAlignment="1">
      <alignment horizontal="center" vertical="center" wrapText="1"/>
    </xf>
    <xf numFmtId="0" fontId="9" fillId="0" borderId="1" xfId="1" applyFont="1" applyBorder="1" applyAlignment="1">
      <alignment horizontal="center" vertical="center" wrapText="1"/>
    </xf>
    <xf numFmtId="0" fontId="9" fillId="0" borderId="2" xfId="1" applyFont="1" applyBorder="1" applyAlignment="1">
      <alignment horizontal="center" vertical="center" wrapText="1"/>
    </xf>
    <xf numFmtId="0" fontId="10" fillId="0" borderId="1" xfId="0" applyFont="1" applyBorder="1" applyAlignment="1">
      <alignment horizontal="left" vertical="center" wrapText="1"/>
    </xf>
    <xf numFmtId="0" fontId="11" fillId="0" borderId="1" xfId="1" applyFont="1" applyBorder="1" applyAlignment="1">
      <alignment horizontal="center" vertical="center" wrapText="1"/>
    </xf>
    <xf numFmtId="2" fontId="11" fillId="2" borderId="3" xfId="1" applyNumberFormat="1" applyFont="1" applyFill="1" applyBorder="1" applyAlignment="1">
      <alignment horizontal="right" vertical="center" wrapText="1"/>
    </xf>
    <xf numFmtId="2" fontId="11" fillId="0" borderId="1" xfId="1" applyNumberFormat="1" applyFont="1" applyBorder="1" applyAlignment="1">
      <alignment horizontal="right" vertical="center" wrapText="1"/>
    </xf>
    <xf numFmtId="2" fontId="11" fillId="0" borderId="0" xfId="1" applyNumberFormat="1" applyFont="1" applyAlignment="1">
      <alignment horizontal="right" vertical="center" wrapText="1"/>
    </xf>
    <xf numFmtId="2" fontId="9" fillId="0" borderId="1" xfId="1" applyNumberFormat="1" applyFont="1" applyBorder="1" applyAlignment="1">
      <alignment horizontal="right" vertical="center" wrapText="1"/>
    </xf>
    <xf numFmtId="0" fontId="11" fillId="0" borderId="0" xfId="1" applyFont="1" applyAlignment="1">
      <alignment horizontal="center" vertical="center" wrapText="1"/>
    </xf>
    <xf numFmtId="0" fontId="11" fillId="0" borderId="0" xfId="0" applyFont="1"/>
    <xf numFmtId="0" fontId="11" fillId="0" borderId="0" xfId="1" applyFont="1" applyAlignment="1">
      <alignment wrapText="1"/>
    </xf>
    <xf numFmtId="0" fontId="11" fillId="0" borderId="0" xfId="0" applyFont="1" applyAlignment="1">
      <alignment horizontal="left" vertical="center"/>
    </xf>
    <xf numFmtId="0" fontId="11" fillId="0" borderId="0" xfId="0" applyFont="1" applyAlignment="1">
      <alignment vertical="center" wrapText="1"/>
    </xf>
    <xf numFmtId="0" fontId="11" fillId="0" borderId="0" xfId="0" applyFont="1" applyAlignment="1">
      <alignment vertical="center"/>
    </xf>
    <xf numFmtId="0" fontId="11" fillId="2" borderId="0" xfId="0" applyFont="1" applyFill="1"/>
    <xf numFmtId="0" fontId="11" fillId="0" borderId="0" xfId="0" applyFont="1" applyAlignment="1">
      <alignment vertical="top" wrapText="1"/>
    </xf>
    <xf numFmtId="0" fontId="11" fillId="2" borderId="0" xfId="0" applyFont="1" applyFill="1" applyAlignment="1">
      <alignment vertical="center" wrapText="1"/>
    </xf>
    <xf numFmtId="0" fontId="11" fillId="0" borderId="0" xfId="0" applyFont="1" applyAlignment="1">
      <alignment wrapText="1"/>
    </xf>
    <xf numFmtId="0" fontId="14" fillId="0" borderId="0" xfId="1" applyFont="1" applyAlignment="1">
      <alignment wrapText="1"/>
    </xf>
    <xf numFmtId="0" fontId="15" fillId="0" borderId="0" xfId="0" applyFont="1" applyAlignment="1">
      <alignment horizontal="left"/>
    </xf>
    <xf numFmtId="2" fontId="9" fillId="0" borderId="0" xfId="1" applyNumberFormat="1" applyFont="1" applyAlignment="1">
      <alignment horizontal="right" vertical="center" wrapText="1"/>
    </xf>
    <xf numFmtId="0" fontId="16" fillId="0" borderId="0" xfId="1" applyFont="1" applyAlignment="1">
      <alignment vertical="center" wrapText="1"/>
    </xf>
    <xf numFmtId="0" fontId="16" fillId="0" borderId="0" xfId="1" applyFont="1" applyAlignment="1">
      <alignment horizontal="right" vertical="center" wrapText="1"/>
    </xf>
    <xf numFmtId="0" fontId="2" fillId="0" borderId="0" xfId="0" applyFont="1" applyAlignment="1">
      <alignment horizontal="left" vertical="center" wrapText="1"/>
    </xf>
    <xf numFmtId="0" fontId="2" fillId="0" borderId="0" xfId="0" applyFont="1" applyAlignment="1">
      <alignment horizontal="left" vertical="center"/>
    </xf>
    <xf numFmtId="0" fontId="2" fillId="0" borderId="0" xfId="0" applyFont="1"/>
    <xf numFmtId="0" fontId="13" fillId="0" borderId="0" xfId="0" applyFont="1" applyAlignment="1">
      <alignment horizontal="left" vertical="center" wrapText="1"/>
    </xf>
    <xf numFmtId="0" fontId="2" fillId="0" borderId="0" xfId="0" applyFont="1" applyAlignment="1">
      <alignment horizontal="center" vertical="top" wrapText="1"/>
    </xf>
    <xf numFmtId="0" fontId="11" fillId="0" borderId="0" xfId="1" applyFont="1"/>
    <xf numFmtId="0" fontId="17" fillId="0" borderId="0" xfId="0" applyFont="1" applyAlignment="1">
      <alignment horizontal="left"/>
    </xf>
    <xf numFmtId="0" fontId="2" fillId="0" borderId="0" xfId="3" applyFont="1"/>
    <xf numFmtId="0" fontId="2" fillId="3" borderId="0" xfId="3" applyFont="1" applyFill="1" applyAlignment="1">
      <alignment vertical="center"/>
    </xf>
    <xf numFmtId="0" fontId="2" fillId="3" borderId="0" xfId="3" applyFont="1" applyFill="1"/>
    <xf numFmtId="0" fontId="2" fillId="3" borderId="0" xfId="3" applyFont="1" applyFill="1" applyAlignment="1">
      <alignment horizontal="left"/>
    </xf>
    <xf numFmtId="0" fontId="35" fillId="0" borderId="0" xfId="3" applyFont="1"/>
    <xf numFmtId="0" fontId="36" fillId="3" borderId="11" xfId="3" applyFont="1" applyFill="1" applyBorder="1"/>
    <xf numFmtId="0" fontId="2" fillId="3" borderId="12" xfId="3" applyFont="1" applyFill="1" applyBorder="1"/>
    <xf numFmtId="0" fontId="2" fillId="3" borderId="13" xfId="3" applyFont="1" applyFill="1" applyBorder="1"/>
    <xf numFmtId="0" fontId="37" fillId="3" borderId="1" xfId="4" applyFill="1" applyBorder="1"/>
    <xf numFmtId="0" fontId="37" fillId="3" borderId="15" xfId="4" applyFill="1" applyBorder="1"/>
    <xf numFmtId="0" fontId="2" fillId="0" borderId="17" xfId="3" applyFont="1" applyBorder="1"/>
    <xf numFmtId="0" fontId="2" fillId="3" borderId="18" xfId="3" applyFont="1" applyFill="1" applyBorder="1"/>
    <xf numFmtId="0" fontId="2" fillId="0" borderId="17" xfId="3" applyFont="1" applyBorder="1" applyAlignment="1">
      <alignment horizontal="center"/>
    </xf>
    <xf numFmtId="0" fontId="19" fillId="3" borderId="10" xfId="3" applyFont="1" applyFill="1" applyBorder="1"/>
    <xf numFmtId="164" fontId="28" fillId="0" borderId="8" xfId="3" applyNumberFormat="1" applyFont="1" applyBorder="1" applyAlignment="1">
      <alignment horizontal="right"/>
    </xf>
    <xf numFmtId="0" fontId="2" fillId="4" borderId="0" xfId="3" applyFont="1" applyFill="1" applyAlignment="1">
      <alignment vertical="center" wrapText="1"/>
    </xf>
    <xf numFmtId="0" fontId="2" fillId="4" borderId="14" xfId="3" applyFont="1" applyFill="1" applyBorder="1" applyAlignment="1">
      <alignment vertical="center"/>
    </xf>
    <xf numFmtId="0" fontId="2" fillId="4" borderId="0" xfId="3" applyFont="1" applyFill="1" applyAlignment="1">
      <alignment vertical="center"/>
    </xf>
    <xf numFmtId="0" fontId="2" fillId="4" borderId="15" xfId="3" applyFont="1" applyFill="1" applyBorder="1" applyAlignment="1">
      <alignment vertical="center"/>
    </xf>
    <xf numFmtId="0" fontId="37" fillId="3" borderId="0" xfId="4" applyFill="1"/>
    <xf numFmtId="0" fontId="16" fillId="3" borderId="0" xfId="3" applyFont="1" applyFill="1"/>
    <xf numFmtId="0" fontId="46" fillId="0" borderId="0" xfId="5" applyFont="1"/>
    <xf numFmtId="0" fontId="2" fillId="0" borderId="0" xfId="5" applyFont="1"/>
    <xf numFmtId="0" fontId="18" fillId="0" borderId="0" xfId="5"/>
    <xf numFmtId="0" fontId="47" fillId="0" borderId="0" xfId="5" applyFont="1"/>
    <xf numFmtId="0" fontId="2" fillId="0" borderId="0" xfId="5" applyFont="1" applyAlignment="1">
      <alignment wrapText="1"/>
    </xf>
    <xf numFmtId="0" fontId="2" fillId="0" borderId="0" xfId="5" applyFont="1" applyAlignment="1">
      <alignment vertical="top" wrapText="1"/>
    </xf>
    <xf numFmtId="0" fontId="48" fillId="0" borderId="0" xfId="5" applyFont="1"/>
    <xf numFmtId="0" fontId="35" fillId="0" borderId="0" xfId="5" applyFont="1"/>
    <xf numFmtId="0" fontId="5" fillId="0" borderId="0" xfId="1" applyFont="1" applyAlignment="1">
      <alignment vertical="center" wrapText="1"/>
    </xf>
    <xf numFmtId="0" fontId="5" fillId="0" borderId="0" xfId="1" applyFont="1" applyAlignment="1">
      <alignment horizontal="center" vertical="center" wrapText="1"/>
    </xf>
    <xf numFmtId="0" fontId="2" fillId="0" borderId="0" xfId="1" applyAlignment="1">
      <alignment horizontal="left" wrapText="1"/>
    </xf>
    <xf numFmtId="0" fontId="9" fillId="0" borderId="1" xfId="1" applyFont="1" applyBorder="1" applyAlignment="1">
      <alignment horizontal="left" vertical="center" wrapText="1"/>
    </xf>
    <xf numFmtId="3" fontId="49" fillId="0" borderId="1" xfId="0" applyNumberFormat="1" applyFont="1" applyBorder="1" applyAlignment="1">
      <alignment horizontal="center" vertical="center"/>
    </xf>
    <xf numFmtId="49" fontId="38" fillId="0" borderId="1" xfId="3" applyNumberFormat="1" applyFont="1" applyBorder="1" applyAlignment="1">
      <alignment horizontal="center"/>
    </xf>
    <xf numFmtId="20" fontId="16" fillId="0" borderId="21" xfId="3" applyNumberFormat="1" applyFont="1" applyBorder="1" applyAlignment="1">
      <alignment horizontal="center"/>
    </xf>
    <xf numFmtId="164" fontId="28" fillId="0" borderId="21" xfId="3" applyNumberFormat="1" applyFont="1" applyBorder="1"/>
    <xf numFmtId="164" fontId="28" fillId="0" borderId="8" xfId="3" applyNumberFormat="1" applyFont="1" applyBorder="1"/>
    <xf numFmtId="0" fontId="19" fillId="0" borderId="10" xfId="3" applyFont="1" applyBorder="1"/>
    <xf numFmtId="0" fontId="43" fillId="4" borderId="14" xfId="4" applyFont="1" applyFill="1" applyBorder="1" applyAlignment="1">
      <alignment horizontal="left"/>
    </xf>
    <xf numFmtId="0" fontId="43" fillId="4" borderId="0" xfId="4" applyFont="1" applyFill="1" applyBorder="1" applyAlignment="1">
      <alignment horizontal="left"/>
    </xf>
    <xf numFmtId="0" fontId="43" fillId="4" borderId="15" xfId="4" applyFont="1" applyFill="1" applyBorder="1" applyAlignment="1">
      <alignment horizontal="left"/>
    </xf>
    <xf numFmtId="0" fontId="44" fillId="4" borderId="14" xfId="4" applyFont="1" applyFill="1" applyBorder="1" applyAlignment="1">
      <alignment vertical="center"/>
    </xf>
    <xf numFmtId="0" fontId="44" fillId="4" borderId="0" xfId="4" applyFont="1" applyFill="1" applyBorder="1" applyAlignment="1">
      <alignment vertical="center"/>
    </xf>
    <xf numFmtId="0" fontId="44" fillId="4" borderId="15" xfId="4" applyFont="1" applyFill="1" applyBorder="1" applyAlignment="1">
      <alignment vertical="center"/>
    </xf>
    <xf numFmtId="0" fontId="27" fillId="4" borderId="11" xfId="3" applyFont="1" applyFill="1" applyBorder="1" applyAlignment="1">
      <alignment horizontal="left" wrapText="1"/>
    </xf>
    <xf numFmtId="0" fontId="2" fillId="4" borderId="12" xfId="3" applyFont="1" applyFill="1" applyBorder="1" applyAlignment="1">
      <alignment horizontal="left" wrapText="1"/>
    </xf>
    <xf numFmtId="0" fontId="2" fillId="4" borderId="13" xfId="3" applyFont="1" applyFill="1" applyBorder="1" applyAlignment="1">
      <alignment horizontal="left" wrapText="1"/>
    </xf>
    <xf numFmtId="0" fontId="2" fillId="4" borderId="11" xfId="3" applyFont="1" applyFill="1" applyBorder="1" applyAlignment="1">
      <alignment vertical="center" wrapText="1"/>
    </xf>
    <xf numFmtId="0" fontId="2" fillId="4" borderId="12" xfId="3" applyFont="1" applyFill="1" applyBorder="1" applyAlignment="1">
      <alignment vertical="center" wrapText="1"/>
    </xf>
    <xf numFmtId="0" fontId="2" fillId="4" borderId="13" xfId="3" applyFont="1" applyFill="1" applyBorder="1" applyAlignment="1">
      <alignment vertical="center" wrapText="1"/>
    </xf>
    <xf numFmtId="0" fontId="42" fillId="0" borderId="0" xfId="3" applyFont="1" applyAlignment="1">
      <alignment horizontal="left" vertical="center" wrapText="1"/>
    </xf>
    <xf numFmtId="0" fontId="2" fillId="4" borderId="14" xfId="3" applyFont="1" applyFill="1" applyBorder="1" applyAlignment="1">
      <alignment horizontal="left" wrapText="1"/>
    </xf>
    <xf numFmtId="0" fontId="2" fillId="4" borderId="0" xfId="3" applyFont="1" applyFill="1" applyAlignment="1">
      <alignment horizontal="left" wrapText="1"/>
    </xf>
    <xf numFmtId="0" fontId="2" fillId="4" borderId="15" xfId="3" applyFont="1" applyFill="1" applyBorder="1" applyAlignment="1">
      <alignment horizontal="left" wrapText="1"/>
    </xf>
    <xf numFmtId="0" fontId="2" fillId="4" borderId="14" xfId="3" applyFont="1" applyFill="1" applyBorder="1" applyAlignment="1">
      <alignment vertical="center" wrapText="1"/>
    </xf>
    <xf numFmtId="0" fontId="2" fillId="4" borderId="0" xfId="3" applyFont="1" applyFill="1" applyAlignment="1">
      <alignment vertical="center" wrapText="1"/>
    </xf>
    <xf numFmtId="0" fontId="2" fillId="4" borderId="15" xfId="3" applyFont="1" applyFill="1" applyBorder="1" applyAlignment="1">
      <alignment vertical="center" wrapText="1"/>
    </xf>
    <xf numFmtId="0" fontId="2" fillId="4" borderId="14" xfId="3" applyFont="1" applyFill="1" applyBorder="1" applyAlignment="1">
      <alignment horizontal="left"/>
    </xf>
    <xf numFmtId="0" fontId="2" fillId="4" borderId="0" xfId="3" applyFont="1" applyFill="1" applyAlignment="1">
      <alignment horizontal="left"/>
    </xf>
    <xf numFmtId="0" fontId="2" fillId="4" borderId="15" xfId="3" applyFont="1" applyFill="1" applyBorder="1" applyAlignment="1">
      <alignment horizontal="left"/>
    </xf>
    <xf numFmtId="0" fontId="43" fillId="4" borderId="14" xfId="4" applyFont="1" applyFill="1" applyBorder="1" applyAlignment="1">
      <alignment wrapText="1"/>
    </xf>
    <xf numFmtId="0" fontId="43" fillId="4" borderId="0" xfId="4" applyFont="1" applyFill="1" applyBorder="1" applyAlignment="1">
      <alignment wrapText="1"/>
    </xf>
    <xf numFmtId="0" fontId="43" fillId="4" borderId="15" xfId="4" applyFont="1" applyFill="1" applyBorder="1" applyAlignment="1">
      <alignment wrapText="1"/>
    </xf>
    <xf numFmtId="0" fontId="44" fillId="4" borderId="14" xfId="4" applyFont="1" applyFill="1" applyBorder="1" applyAlignment="1">
      <alignment vertical="center" wrapText="1"/>
    </xf>
    <xf numFmtId="0" fontId="44" fillId="4" borderId="0" xfId="4" applyFont="1" applyFill="1" applyBorder="1" applyAlignment="1">
      <alignment vertical="center" wrapText="1"/>
    </xf>
    <xf numFmtId="0" fontId="44" fillId="4" borderId="15" xfId="4" applyFont="1" applyFill="1" applyBorder="1" applyAlignment="1">
      <alignment vertical="center" wrapText="1"/>
    </xf>
    <xf numFmtId="0" fontId="43" fillId="4" borderId="16" xfId="4" applyFont="1" applyFill="1" applyBorder="1" applyAlignment="1">
      <alignment vertical="center"/>
    </xf>
    <xf numFmtId="0" fontId="43" fillId="4" borderId="17" xfId="4" applyFont="1" applyFill="1" applyBorder="1" applyAlignment="1">
      <alignment vertical="center"/>
    </xf>
    <xf numFmtId="0" fontId="43" fillId="4" borderId="18" xfId="4" applyFont="1" applyFill="1" applyBorder="1" applyAlignment="1">
      <alignment vertical="center"/>
    </xf>
    <xf numFmtId="0" fontId="43" fillId="0" borderId="9" xfId="4" applyFont="1" applyFill="1" applyBorder="1" applyAlignment="1">
      <alignment horizontal="center" vertical="center"/>
    </xf>
    <xf numFmtId="0" fontId="43" fillId="4" borderId="14" xfId="4" applyFont="1" applyFill="1" applyBorder="1" applyAlignment="1">
      <alignment horizontal="left" vertical="center" wrapText="1"/>
    </xf>
    <xf numFmtId="0" fontId="43" fillId="4" borderId="0" xfId="4" applyFont="1" applyFill="1" applyBorder="1" applyAlignment="1">
      <alignment horizontal="left" vertical="center" wrapText="1"/>
    </xf>
    <xf numFmtId="0" fontId="43" fillId="4" borderId="15" xfId="4" applyFont="1" applyFill="1" applyBorder="1" applyAlignment="1">
      <alignment horizontal="left" vertical="center" wrapText="1"/>
    </xf>
    <xf numFmtId="0" fontId="43" fillId="4" borderId="14" xfId="4" applyFont="1" applyFill="1" applyBorder="1" applyAlignment="1">
      <alignment vertical="center" wrapText="1"/>
    </xf>
    <xf numFmtId="0" fontId="43" fillId="4" borderId="0" xfId="4" applyFont="1" applyFill="1" applyBorder="1" applyAlignment="1">
      <alignment vertical="center" wrapText="1"/>
    </xf>
    <xf numFmtId="0" fontId="43" fillId="4" borderId="15" xfId="4" applyFont="1" applyFill="1" applyBorder="1" applyAlignment="1">
      <alignment vertical="center" wrapText="1"/>
    </xf>
    <xf numFmtId="0" fontId="43" fillId="4" borderId="14" xfId="4" applyFont="1" applyFill="1" applyBorder="1" applyAlignment="1">
      <alignment vertical="center"/>
    </xf>
    <xf numFmtId="0" fontId="43" fillId="4" borderId="0" xfId="4" applyFont="1" applyFill="1" applyBorder="1" applyAlignment="1">
      <alignment vertical="center"/>
    </xf>
    <xf numFmtId="0" fontId="43" fillId="4" borderId="15" xfId="4" applyFont="1" applyFill="1" applyBorder="1" applyAlignment="1">
      <alignment vertical="center"/>
    </xf>
    <xf numFmtId="0" fontId="13" fillId="3" borderId="0" xfId="3" applyFont="1" applyFill="1" applyAlignment="1">
      <alignment horizontal="left" wrapText="1"/>
    </xf>
    <xf numFmtId="0" fontId="2" fillId="3" borderId="0" xfId="3" applyFont="1" applyFill="1" applyAlignment="1">
      <alignment horizontal="left"/>
    </xf>
    <xf numFmtId="0" fontId="40" fillId="0" borderId="6" xfId="3" applyFont="1" applyBorder="1" applyAlignment="1">
      <alignment horizontal="center" vertical="top" wrapText="1"/>
    </xf>
    <xf numFmtId="0" fontId="40" fillId="0" borderId="9" xfId="3" applyFont="1" applyBorder="1" applyAlignment="1">
      <alignment horizontal="center" vertical="top" wrapText="1"/>
    </xf>
    <xf numFmtId="0" fontId="40" fillId="0" borderId="10" xfId="3" applyFont="1" applyBorder="1" applyAlignment="1">
      <alignment horizontal="center" vertical="top" wrapText="1"/>
    </xf>
    <xf numFmtId="0" fontId="2" fillId="0" borderId="6" xfId="3" applyFont="1" applyBorder="1" applyAlignment="1">
      <alignment horizontal="left"/>
    </xf>
    <xf numFmtId="0" fontId="2" fillId="0" borderId="9" xfId="3" applyFont="1" applyBorder="1" applyAlignment="1">
      <alignment horizontal="left"/>
    </xf>
    <xf numFmtId="0" fontId="2" fillId="0" borderId="7" xfId="3" applyFont="1" applyBorder="1" applyAlignment="1">
      <alignment horizontal="left"/>
    </xf>
    <xf numFmtId="0" fontId="2" fillId="3" borderId="16" xfId="3" applyFont="1" applyFill="1" applyBorder="1" applyAlignment="1">
      <alignment horizontal="left"/>
    </xf>
    <xf numFmtId="0" fontId="2" fillId="3" borderId="17" xfId="3" applyFont="1" applyFill="1" applyBorder="1" applyAlignment="1">
      <alignment horizontal="left"/>
    </xf>
    <xf numFmtId="0" fontId="2" fillId="3" borderId="18" xfId="3" applyFont="1" applyFill="1" applyBorder="1" applyAlignment="1">
      <alignment horizontal="left"/>
    </xf>
    <xf numFmtId="0" fontId="39" fillId="3" borderId="11" xfId="3" applyFont="1" applyFill="1" applyBorder="1" applyAlignment="1">
      <alignment horizontal="left"/>
    </xf>
    <xf numFmtId="0" fontId="39" fillId="3" borderId="12" xfId="3" applyFont="1" applyFill="1" applyBorder="1" applyAlignment="1">
      <alignment horizontal="left"/>
    </xf>
    <xf numFmtId="0" fontId="39" fillId="3" borderId="13" xfId="3" applyFont="1" applyFill="1" applyBorder="1" applyAlignment="1">
      <alignment horizontal="left"/>
    </xf>
    <xf numFmtId="0" fontId="2" fillId="3" borderId="14" xfId="3" applyFont="1" applyFill="1" applyBorder="1" applyAlignment="1">
      <alignment horizontal="left"/>
    </xf>
    <xf numFmtId="0" fontId="2" fillId="3" borderId="19" xfId="3" applyFont="1" applyFill="1" applyBorder="1" applyAlignment="1">
      <alignment horizontal="left"/>
    </xf>
    <xf numFmtId="0" fontId="2" fillId="3" borderId="20" xfId="3" applyFont="1" applyFill="1" applyBorder="1" applyAlignment="1">
      <alignment horizontal="left"/>
    </xf>
    <xf numFmtId="0" fontId="2" fillId="3" borderId="15" xfId="3" applyFont="1" applyFill="1" applyBorder="1" applyAlignment="1">
      <alignment horizontal="left"/>
    </xf>
    <xf numFmtId="0" fontId="31" fillId="3" borderId="16" xfId="3" applyFont="1" applyFill="1" applyBorder="1" applyAlignment="1">
      <alignment horizontal="center" vertical="top" wrapText="1"/>
    </xf>
    <xf numFmtId="0" fontId="1" fillId="3" borderId="17" xfId="3" applyFill="1" applyBorder="1" applyAlignment="1">
      <alignment horizontal="center" vertical="top" wrapText="1"/>
    </xf>
    <xf numFmtId="0" fontId="1" fillId="3" borderId="18" xfId="3" applyFill="1" applyBorder="1" applyAlignment="1">
      <alignment horizontal="center" vertical="top" wrapText="1"/>
    </xf>
    <xf numFmtId="0" fontId="2" fillId="0" borderId="6" xfId="3" applyFont="1" applyBorder="1" applyAlignment="1">
      <alignment horizontal="left" vertical="top" wrapText="1"/>
    </xf>
    <xf numFmtId="0" fontId="2" fillId="0" borderId="9" xfId="3" applyFont="1" applyBorder="1" applyAlignment="1">
      <alignment horizontal="left" vertical="top" wrapText="1"/>
    </xf>
    <xf numFmtId="0" fontId="2" fillId="0" borderId="10" xfId="3" applyFont="1" applyBorder="1" applyAlignment="1">
      <alignment horizontal="left" vertical="top" wrapText="1"/>
    </xf>
    <xf numFmtId="0" fontId="2" fillId="3" borderId="14" xfId="3" applyFont="1" applyFill="1" applyBorder="1" applyAlignment="1">
      <alignment horizontal="left" vertical="top" wrapText="1"/>
    </xf>
    <xf numFmtId="0" fontId="2" fillId="3" borderId="0" xfId="3" applyFont="1" applyFill="1" applyAlignment="1">
      <alignment horizontal="left" vertical="top"/>
    </xf>
    <xf numFmtId="0" fontId="2" fillId="3" borderId="15" xfId="3" applyFont="1" applyFill="1" applyBorder="1" applyAlignment="1">
      <alignment horizontal="left" vertical="top"/>
    </xf>
    <xf numFmtId="0" fontId="2" fillId="3" borderId="14" xfId="3" applyFont="1" applyFill="1" applyBorder="1" applyAlignment="1">
      <alignment horizontal="left" vertical="top"/>
    </xf>
    <xf numFmtId="0" fontId="27" fillId="3" borderId="11" xfId="3" applyFont="1" applyFill="1" applyBorder="1" applyAlignment="1">
      <alignment horizontal="center" vertical="top" wrapText="1"/>
    </xf>
    <xf numFmtId="0" fontId="2" fillId="3" borderId="12" xfId="3" applyFont="1" applyFill="1" applyBorder="1" applyAlignment="1">
      <alignment horizontal="center" vertical="top" wrapText="1"/>
    </xf>
    <xf numFmtId="0" fontId="2" fillId="3" borderId="13" xfId="3" applyFont="1" applyFill="1" applyBorder="1" applyAlignment="1">
      <alignment horizontal="center" vertical="top" wrapText="1"/>
    </xf>
    <xf numFmtId="0" fontId="27" fillId="3" borderId="14" xfId="3" applyFont="1" applyFill="1" applyBorder="1" applyAlignment="1">
      <alignment horizontal="left" vertical="top" wrapText="1"/>
    </xf>
    <xf numFmtId="0" fontId="1" fillId="3" borderId="0" xfId="3" applyFill="1" applyAlignment="1">
      <alignment horizontal="left" vertical="top" wrapText="1"/>
    </xf>
    <xf numFmtId="0" fontId="2" fillId="3" borderId="0" xfId="3" applyFont="1" applyFill="1" applyAlignment="1">
      <alignment horizontal="left" vertical="top" wrapText="1"/>
    </xf>
    <xf numFmtId="0" fontId="1" fillId="3" borderId="15" xfId="3" applyFill="1" applyBorder="1" applyAlignment="1">
      <alignment horizontal="left" vertical="top" wrapText="1"/>
    </xf>
    <xf numFmtId="0" fontId="2" fillId="0" borderId="11" xfId="3" applyFont="1" applyBorder="1" applyAlignment="1">
      <alignment horizontal="left" vertical="center" wrapText="1"/>
    </xf>
    <xf numFmtId="0" fontId="2" fillId="0" borderId="12" xfId="3" applyFont="1" applyBorder="1" applyAlignment="1">
      <alignment horizontal="left" vertical="center" wrapText="1"/>
    </xf>
    <xf numFmtId="0" fontId="2" fillId="0" borderId="13" xfId="3" applyFont="1" applyBorder="1" applyAlignment="1">
      <alignment horizontal="left" vertical="center" wrapText="1"/>
    </xf>
    <xf numFmtId="0" fontId="2" fillId="0" borderId="16" xfId="3" applyFont="1" applyBorder="1" applyAlignment="1">
      <alignment horizontal="left" vertical="center" wrapText="1"/>
    </xf>
    <xf numFmtId="0" fontId="2" fillId="0" borderId="17" xfId="3" applyFont="1" applyBorder="1" applyAlignment="1">
      <alignment horizontal="left" vertical="center" wrapText="1"/>
    </xf>
    <xf numFmtId="0" fontId="2" fillId="0" borderId="18" xfId="3" applyFont="1" applyBorder="1" applyAlignment="1">
      <alignment horizontal="left" vertical="center" wrapText="1"/>
    </xf>
    <xf numFmtId="0" fontId="20" fillId="0" borderId="0" xfId="3" applyFont="1" applyAlignment="1">
      <alignment horizontal="center"/>
    </xf>
    <xf numFmtId="0" fontId="21" fillId="3" borderId="0" xfId="3" applyFont="1" applyFill="1" applyAlignment="1">
      <alignment horizontal="left" vertical="center" wrapText="1"/>
    </xf>
    <xf numFmtId="0" fontId="23" fillId="0" borderId="0" xfId="3" applyFont="1" applyAlignment="1">
      <alignment horizontal="left" vertical="center" wrapText="1"/>
    </xf>
    <xf numFmtId="0" fontId="25" fillId="3" borderId="6" xfId="3" applyFont="1" applyFill="1" applyBorder="1" applyAlignment="1">
      <alignment horizontal="left"/>
    </xf>
    <xf numFmtId="0" fontId="25" fillId="3" borderId="10" xfId="3" applyFont="1" applyFill="1" applyBorder="1" applyAlignment="1">
      <alignment horizontal="left"/>
    </xf>
    <xf numFmtId="0" fontId="16" fillId="0" borderId="6" xfId="3" applyFont="1" applyBorder="1" applyAlignment="1">
      <alignment horizontal="left"/>
    </xf>
    <xf numFmtId="0" fontId="1" fillId="0" borderId="9" xfId="3" applyBorder="1"/>
    <xf numFmtId="0" fontId="1" fillId="0" borderId="10" xfId="3" applyBorder="1"/>
    <xf numFmtId="0" fontId="27" fillId="3" borderId="6" xfId="3" applyFont="1" applyFill="1" applyBorder="1" applyAlignment="1">
      <alignment horizontal="left"/>
    </xf>
    <xf numFmtId="0" fontId="27" fillId="3" borderId="10" xfId="3" applyFont="1" applyFill="1" applyBorder="1" applyAlignment="1">
      <alignment horizontal="left"/>
    </xf>
    <xf numFmtId="0" fontId="2" fillId="3" borderId="6" xfId="3" applyFont="1" applyFill="1" applyBorder="1" applyAlignment="1">
      <alignment vertical="center"/>
    </xf>
    <xf numFmtId="0" fontId="1" fillId="0" borderId="10" xfId="3" applyBorder="1" applyAlignment="1">
      <alignment vertical="center"/>
    </xf>
    <xf numFmtId="0" fontId="28" fillId="0" borderId="9" xfId="3" applyFont="1" applyBorder="1" applyAlignment="1">
      <alignment vertical="center" wrapText="1"/>
    </xf>
    <xf numFmtId="0" fontId="1" fillId="0" borderId="9" xfId="3" applyBorder="1" applyAlignment="1">
      <alignment vertical="center" wrapText="1"/>
    </xf>
    <xf numFmtId="0" fontId="1" fillId="0" borderId="10" xfId="3" applyBorder="1" applyAlignment="1">
      <alignment vertical="center" wrapText="1"/>
    </xf>
    <xf numFmtId="0" fontId="2" fillId="3" borderId="6" xfId="3" applyFont="1" applyFill="1" applyBorder="1" applyAlignment="1">
      <alignment horizontal="left"/>
    </xf>
    <xf numFmtId="0" fontId="2" fillId="3" borderId="9" xfId="3" applyFont="1" applyFill="1" applyBorder="1" applyAlignment="1">
      <alignment horizontal="left"/>
    </xf>
    <xf numFmtId="0" fontId="2" fillId="3" borderId="10" xfId="3" applyFont="1" applyFill="1" applyBorder="1" applyAlignment="1">
      <alignment horizontal="left"/>
    </xf>
    <xf numFmtId="0" fontId="13" fillId="0" borderId="0" xfId="2" applyFont="1" applyAlignment="1">
      <alignment horizontal="left" wrapText="1"/>
    </xf>
    <xf numFmtId="0" fontId="0" fillId="0" borderId="0" xfId="0"/>
    <xf numFmtId="0" fontId="9" fillId="0" borderId="0" xfId="1" applyFont="1" applyAlignment="1">
      <alignment horizontal="center" vertical="center" wrapText="1"/>
    </xf>
    <xf numFmtId="0" fontId="8" fillId="0" borderId="0" xfId="1" applyFont="1" applyAlignment="1">
      <alignment horizontal="center" vertical="center" wrapText="1"/>
    </xf>
    <xf numFmtId="0" fontId="2" fillId="0" borderId="22" xfId="1" applyBorder="1" applyAlignment="1">
      <alignment horizontal="left" wrapText="1"/>
    </xf>
    <xf numFmtId="0" fontId="9" fillId="0" borderId="2" xfId="1" applyFont="1" applyBorder="1" applyAlignment="1">
      <alignment horizontal="center" vertical="center" wrapText="1"/>
    </xf>
    <xf numFmtId="0" fontId="9" fillId="0" borderId="3" xfId="1" applyFont="1" applyBorder="1" applyAlignment="1">
      <alignment horizontal="center" vertical="center" wrapText="1"/>
    </xf>
    <xf numFmtId="0" fontId="9" fillId="0" borderId="2" xfId="1" applyFont="1" applyBorder="1" applyAlignment="1">
      <alignment horizontal="right" vertical="center" wrapText="1"/>
    </xf>
    <xf numFmtId="0" fontId="9" fillId="0" borderId="4" xfId="1" applyFont="1" applyBorder="1" applyAlignment="1">
      <alignment horizontal="right" vertical="center" wrapText="1"/>
    </xf>
    <xf numFmtId="0" fontId="9" fillId="0" borderId="3" xfId="1" applyFont="1" applyBorder="1" applyAlignment="1">
      <alignment horizontal="right" vertical="center" wrapText="1"/>
    </xf>
    <xf numFmtId="0" fontId="2" fillId="0" borderId="5" xfId="1" applyBorder="1" applyAlignment="1">
      <alignment horizontal="right" vertical="center" wrapText="1"/>
    </xf>
    <xf numFmtId="0" fontId="2" fillId="0" borderId="0" xfId="1" applyAlignment="1">
      <alignment horizontal="right" vertical="center" wrapText="1"/>
    </xf>
    <xf numFmtId="0" fontId="11" fillId="0" borderId="0" xfId="0" applyFont="1" applyAlignment="1">
      <alignment horizontal="left" vertical="center" wrapText="1"/>
    </xf>
    <xf numFmtId="14" fontId="9" fillId="0" borderId="0" xfId="0" applyNumberFormat="1" applyFont="1" applyAlignment="1">
      <alignment horizontal="center" vertical="center"/>
    </xf>
    <xf numFmtId="1" fontId="8" fillId="0" borderId="0" xfId="1" applyNumberFormat="1" applyFont="1" applyAlignment="1">
      <alignment horizontal="center" vertical="center" wrapText="1"/>
    </xf>
    <xf numFmtId="0" fontId="0" fillId="0" borderId="0" xfId="0" applyAlignment="1">
      <alignment horizontal="center" vertical="center" wrapText="1"/>
    </xf>
    <xf numFmtId="0" fontId="3" fillId="2" borderId="0" xfId="0" applyFont="1" applyFill="1" applyAlignment="1">
      <alignment horizontal="center" vertical="center" wrapText="1"/>
    </xf>
    <xf numFmtId="0" fontId="4" fillId="2" borderId="0" xfId="0" applyFont="1" applyFill="1" applyAlignment="1">
      <alignment horizontal="center" vertical="center" wrapText="1"/>
    </xf>
    <xf numFmtId="0" fontId="2" fillId="0" borderId="0" xfId="1" applyAlignment="1">
      <alignment horizontal="center" vertical="center" wrapText="1"/>
    </xf>
    <xf numFmtId="0" fontId="5" fillId="0" borderId="0" xfId="1" applyFont="1" applyAlignment="1">
      <alignment horizontal="center" vertical="center" wrapText="1"/>
    </xf>
    <xf numFmtId="0" fontId="6" fillId="0" borderId="0" xfId="1" applyFont="1" applyAlignment="1">
      <alignment horizontal="left" vertical="center" wrapText="1"/>
    </xf>
    <xf numFmtId="0" fontId="7" fillId="0" borderId="0" xfId="1" applyFont="1" applyAlignment="1">
      <alignment horizontal="left" vertical="center" wrapText="1"/>
    </xf>
    <xf numFmtId="0" fontId="47" fillId="0" borderId="0" xfId="5" applyFont="1" applyAlignment="1">
      <alignment horizontal="left" wrapText="1"/>
    </xf>
    <xf numFmtId="0" fontId="38" fillId="3" borderId="0" xfId="3" applyFont="1" applyFill="1" applyAlignment="1">
      <alignment horizontal="center" vertical="top" wrapText="1"/>
    </xf>
    <xf numFmtId="0" fontId="50" fillId="0" borderId="1" xfId="0" applyFont="1" applyBorder="1" applyAlignment="1">
      <alignment horizontal="left" vertical="center" wrapText="1"/>
    </xf>
    <xf numFmtId="0" fontId="5" fillId="0" borderId="1" xfId="0" applyFont="1" applyBorder="1" applyAlignment="1">
      <alignment vertical="center"/>
    </xf>
    <xf numFmtId="49" fontId="52" fillId="0" borderId="22" xfId="6" applyNumberFormat="1" applyFont="1" applyBorder="1" applyAlignment="1">
      <alignment horizontal="left" vertical="center" wrapText="1"/>
    </xf>
    <xf numFmtId="0" fontId="53" fillId="0" borderId="22" xfId="6" applyFont="1" applyBorder="1" applyAlignment="1">
      <alignment vertical="center"/>
    </xf>
    <xf numFmtId="49" fontId="54" fillId="0" borderId="22" xfId="6" applyNumberFormat="1" applyFont="1" applyBorder="1" applyAlignment="1">
      <alignment horizontal="left" vertical="center" wrapText="1"/>
    </xf>
    <xf numFmtId="0" fontId="54" fillId="0" borderId="22" xfId="6" applyFont="1" applyBorder="1" applyAlignment="1">
      <alignment horizontal="left" vertical="center"/>
    </xf>
    <xf numFmtId="0" fontId="55" fillId="0" borderId="0" xfId="6" applyFont="1" applyAlignment="1">
      <alignment vertical="center"/>
    </xf>
    <xf numFmtId="0" fontId="55" fillId="0" borderId="0" xfId="6" applyFont="1" applyAlignment="1">
      <alignment vertical="center" wrapText="1"/>
    </xf>
    <xf numFmtId="0" fontId="51" fillId="0" borderId="0" xfId="6" applyAlignment="1">
      <alignment vertical="center"/>
    </xf>
    <xf numFmtId="0" fontId="51" fillId="0" borderId="5" xfId="6" applyBorder="1" applyAlignment="1">
      <alignment horizontal="left" vertical="top" wrapText="1"/>
    </xf>
    <xf numFmtId="49" fontId="56" fillId="5" borderId="5" xfId="6" applyNumberFormat="1" applyFont="1" applyFill="1" applyBorder="1" applyAlignment="1" applyProtection="1">
      <alignment horizontal="left" vertical="top"/>
      <protection locked="0"/>
    </xf>
    <xf numFmtId="0" fontId="51" fillId="0" borderId="5" xfId="6" applyBorder="1" applyAlignment="1">
      <alignment horizontal="left" vertical="top"/>
    </xf>
    <xf numFmtId="0" fontId="51" fillId="0" borderId="0" xfId="6" applyAlignment="1" applyProtection="1">
      <alignment vertical="center"/>
      <protection hidden="1"/>
    </xf>
    <xf numFmtId="0" fontId="51" fillId="0" borderId="5" xfId="6" applyBorder="1" applyAlignment="1">
      <alignment vertical="center"/>
    </xf>
    <xf numFmtId="0" fontId="51" fillId="0" borderId="5" xfId="6" applyBorder="1" applyAlignment="1">
      <alignment horizontal="left" vertical="top"/>
    </xf>
    <xf numFmtId="49" fontId="56" fillId="6" borderId="5" xfId="6" applyNumberFormat="1" applyFont="1" applyFill="1" applyBorder="1" applyAlignment="1" applyProtection="1">
      <alignment horizontal="left" vertical="top" wrapText="1"/>
      <protection locked="0"/>
    </xf>
    <xf numFmtId="0" fontId="51" fillId="0" borderId="0" xfId="6" applyAlignment="1">
      <alignment horizontal="left" vertical="top" wrapText="1"/>
    </xf>
    <xf numFmtId="49" fontId="56" fillId="6" borderId="0" xfId="6" applyNumberFormat="1" applyFont="1" applyFill="1" applyAlignment="1" applyProtection="1">
      <alignment horizontal="left" vertical="top"/>
      <protection locked="0"/>
    </xf>
    <xf numFmtId="49" fontId="56" fillId="5" borderId="0" xfId="6" applyNumberFormat="1" applyFont="1" applyFill="1" applyAlignment="1" applyProtection="1">
      <alignment horizontal="left" vertical="top" wrapText="1"/>
      <protection locked="0"/>
    </xf>
    <xf numFmtId="0" fontId="51" fillId="0" borderId="0" xfId="6" applyAlignment="1">
      <alignment horizontal="left" vertical="top"/>
    </xf>
    <xf numFmtId="49" fontId="56" fillId="5" borderId="0" xfId="6" applyNumberFormat="1" applyFont="1" applyFill="1" applyAlignment="1" applyProtection="1">
      <alignment horizontal="left" vertical="top"/>
      <protection locked="0"/>
    </xf>
    <xf numFmtId="49" fontId="51" fillId="0" borderId="22" xfId="6" applyNumberFormat="1" applyBorder="1" applyAlignment="1">
      <alignment horizontal="left" vertical="top" wrapText="1"/>
    </xf>
    <xf numFmtId="49" fontId="56" fillId="6" borderId="22" xfId="6" applyNumberFormat="1" applyFont="1" applyFill="1" applyBorder="1" applyAlignment="1" applyProtection="1">
      <alignment horizontal="left" vertical="top"/>
      <protection locked="0"/>
    </xf>
    <xf numFmtId="0" fontId="51" fillId="0" borderId="22" xfId="6" applyBorder="1" applyAlignment="1">
      <alignment vertical="center" wrapText="1"/>
    </xf>
    <xf numFmtId="49" fontId="56" fillId="5" borderId="22" xfId="6" applyNumberFormat="1" applyFont="1" applyFill="1" applyBorder="1" applyAlignment="1" applyProtection="1">
      <alignment horizontal="left" vertical="top" wrapText="1"/>
      <protection locked="0"/>
    </xf>
    <xf numFmtId="49" fontId="56" fillId="0" borderId="22" xfId="6" applyNumberFormat="1" applyFont="1" applyBorder="1" applyAlignment="1">
      <alignment vertical="center"/>
    </xf>
    <xf numFmtId="0" fontId="51" fillId="0" borderId="22" xfId="6" applyBorder="1" applyAlignment="1">
      <alignment horizontal="right" vertical="center"/>
    </xf>
    <xf numFmtId="0" fontId="58" fillId="0" borderId="0" xfId="7" applyFont="1" applyBorder="1" applyAlignment="1" applyProtection="1">
      <alignment horizontal="left" vertical="top" wrapText="1"/>
    </xf>
    <xf numFmtId="0" fontId="58" fillId="0" borderId="0" xfId="7" applyFont="1" applyBorder="1" applyAlignment="1" applyProtection="1">
      <alignment vertical="top" wrapText="1"/>
    </xf>
    <xf numFmtId="0" fontId="58" fillId="0" borderId="0" xfId="7" applyFont="1" applyBorder="1" applyAlignment="1">
      <alignment vertical="top" wrapText="1"/>
    </xf>
    <xf numFmtId="49" fontId="51" fillId="0" borderId="5" xfId="6" applyNumberFormat="1" applyBorder="1" applyAlignment="1">
      <alignment horizontal="center" vertical="center"/>
    </xf>
    <xf numFmtId="0" fontId="51" fillId="0" borderId="5" xfId="6" applyBorder="1" applyAlignment="1">
      <alignment horizontal="center" vertical="center"/>
    </xf>
    <xf numFmtId="0" fontId="51" fillId="0" borderId="5" xfId="6" applyBorder="1" applyAlignment="1">
      <alignment vertical="center" wrapText="1"/>
    </xf>
    <xf numFmtId="49" fontId="56" fillId="6" borderId="23" xfId="6" applyNumberFormat="1" applyFont="1" applyFill="1" applyBorder="1" applyAlignment="1" applyProtection="1">
      <alignment horizontal="center" vertical="center" wrapText="1"/>
      <protection locked="0"/>
    </xf>
    <xf numFmtId="49" fontId="56" fillId="6" borderId="24" xfId="6" applyNumberFormat="1" applyFont="1" applyFill="1" applyBorder="1" applyAlignment="1" applyProtection="1">
      <alignment horizontal="center" vertical="center" wrapText="1"/>
      <protection locked="0"/>
    </xf>
    <xf numFmtId="49" fontId="56" fillId="6" borderId="5" xfId="6" applyNumberFormat="1" applyFont="1" applyFill="1" applyBorder="1" applyAlignment="1" applyProtection="1">
      <alignment horizontal="center" vertical="center" wrapText="1"/>
      <protection locked="0"/>
    </xf>
    <xf numFmtId="0" fontId="51" fillId="0" borderId="0" xfId="6" applyAlignment="1">
      <alignment horizontal="center" vertical="center"/>
    </xf>
    <xf numFmtId="49" fontId="51" fillId="0" borderId="0" xfId="6" applyNumberFormat="1" applyAlignment="1">
      <alignment horizontal="center" vertical="center"/>
    </xf>
    <xf numFmtId="49" fontId="51" fillId="0" borderId="0" xfId="6" quotePrefix="1" applyNumberFormat="1" applyAlignment="1">
      <alignment horizontal="center" vertical="center" wrapText="1"/>
    </xf>
    <xf numFmtId="49" fontId="51" fillId="0" borderId="19" xfId="6" quotePrefix="1" applyNumberFormat="1" applyBorder="1" applyAlignment="1">
      <alignment horizontal="center" vertical="center" wrapText="1"/>
    </xf>
    <xf numFmtId="49" fontId="51" fillId="0" borderId="25" xfId="6" quotePrefix="1" applyNumberFormat="1" applyBorder="1" applyAlignment="1">
      <alignment horizontal="center" vertical="center"/>
    </xf>
    <xf numFmtId="49" fontId="51" fillId="0" borderId="26" xfId="6" applyNumberFormat="1" applyBorder="1" applyAlignment="1">
      <alignment horizontal="center" vertical="center"/>
    </xf>
    <xf numFmtId="49" fontId="51" fillId="0" borderId="19" xfId="6" applyNumberFormat="1" applyBorder="1" applyAlignment="1">
      <alignment horizontal="center" vertical="center"/>
    </xf>
    <xf numFmtId="49" fontId="51" fillId="0" borderId="0" xfId="6" applyNumberFormat="1" applyAlignment="1">
      <alignment horizontal="center" vertical="center" wrapText="1"/>
    </xf>
    <xf numFmtId="49" fontId="51" fillId="0" borderId="19" xfId="6" applyNumberFormat="1" applyBorder="1" applyAlignment="1">
      <alignment horizontal="center" vertical="center" wrapText="1"/>
    </xf>
    <xf numFmtId="49" fontId="51" fillId="0" borderId="25" xfId="6" applyNumberFormat="1" applyBorder="1" applyAlignment="1">
      <alignment horizontal="center" vertical="center"/>
    </xf>
    <xf numFmtId="49" fontId="51" fillId="0" borderId="22" xfId="6" applyNumberFormat="1" applyBorder="1" applyAlignment="1">
      <alignment horizontal="center" vertical="center"/>
    </xf>
    <xf numFmtId="0" fontId="51" fillId="0" borderId="22" xfId="6" applyBorder="1" applyAlignment="1">
      <alignment horizontal="center" vertical="center" wrapText="1"/>
    </xf>
    <xf numFmtId="0" fontId="51" fillId="0" borderId="27" xfId="6" applyBorder="1" applyAlignment="1">
      <alignment horizontal="center" vertical="center" wrapText="1"/>
    </xf>
    <xf numFmtId="49" fontId="51" fillId="0" borderId="28" xfId="6" applyNumberFormat="1" applyBorder="1" applyAlignment="1">
      <alignment horizontal="center" vertical="center"/>
    </xf>
    <xf numFmtId="49" fontId="59" fillId="0" borderId="29" xfId="6" applyNumberFormat="1" applyFont="1" applyBorder="1" applyAlignment="1">
      <alignment horizontal="center" vertical="center"/>
    </xf>
    <xf numFmtId="49" fontId="51" fillId="0" borderId="27" xfId="6" applyNumberFormat="1" applyBorder="1" applyAlignment="1">
      <alignment horizontal="center" vertical="center"/>
    </xf>
    <xf numFmtId="49" fontId="60" fillId="7" borderId="3" xfId="6" quotePrefix="1" applyNumberFormat="1" applyFont="1" applyFill="1" applyBorder="1" applyAlignment="1">
      <alignment horizontal="center" vertical="center"/>
    </xf>
    <xf numFmtId="0" fontId="38" fillId="7" borderId="2" xfId="6" applyFont="1" applyFill="1" applyBorder="1" applyAlignment="1">
      <alignment horizontal="left" vertical="center" wrapText="1"/>
    </xf>
    <xf numFmtId="0" fontId="38" fillId="7" borderId="4" xfId="6" applyFont="1" applyFill="1" applyBorder="1" applyAlignment="1">
      <alignment horizontal="left" vertical="center" wrapText="1"/>
    </xf>
    <xf numFmtId="0" fontId="56" fillId="0" borderId="0" xfId="6" applyFont="1" applyAlignment="1">
      <alignment vertical="center"/>
    </xf>
    <xf numFmtId="0" fontId="56" fillId="0" borderId="0" xfId="6" applyFont="1" applyAlignment="1">
      <alignment vertical="center" wrapText="1"/>
    </xf>
    <xf numFmtId="49" fontId="56" fillId="0" borderId="30" xfId="6" quotePrefix="1" applyNumberFormat="1" applyFont="1" applyBorder="1" applyAlignment="1">
      <alignment horizontal="center" vertical="center"/>
    </xf>
    <xf numFmtId="0" fontId="56" fillId="0" borderId="31" xfId="6" applyFont="1" applyBorder="1" applyAlignment="1">
      <alignment horizontal="left" vertical="center" wrapText="1"/>
    </xf>
    <xf numFmtId="0" fontId="56" fillId="0" borderId="30" xfId="6" applyFont="1" applyBorder="1" applyAlignment="1">
      <alignment horizontal="left" vertical="center" wrapText="1"/>
    </xf>
    <xf numFmtId="1" fontId="56" fillId="3" borderId="32" xfId="8" applyNumberFormat="1" applyFont="1" applyFill="1" applyBorder="1" applyAlignment="1" applyProtection="1">
      <alignment horizontal="right" vertical="center"/>
    </xf>
    <xf numFmtId="165" fontId="56" fillId="3" borderId="33" xfId="6" applyNumberFormat="1" applyFont="1" applyFill="1" applyBorder="1" applyAlignment="1">
      <alignment horizontal="right" vertical="center"/>
    </xf>
    <xf numFmtId="165" fontId="51" fillId="0" borderId="34" xfId="6" applyNumberFormat="1" applyBorder="1" applyAlignment="1">
      <alignment horizontal="right" vertical="center"/>
    </xf>
    <xf numFmtId="165" fontId="51" fillId="3" borderId="33" xfId="6" applyNumberFormat="1" applyFill="1" applyBorder="1" applyAlignment="1">
      <alignment horizontal="right" vertical="center"/>
    </xf>
    <xf numFmtId="165" fontId="51" fillId="0" borderId="35" xfId="6" applyNumberFormat="1" applyBorder="1" applyAlignment="1">
      <alignment horizontal="right" vertical="center"/>
    </xf>
    <xf numFmtId="49" fontId="51" fillId="0" borderId="36" xfId="6" quotePrefix="1" applyNumberFormat="1" applyBorder="1" applyAlignment="1">
      <alignment horizontal="center" vertical="center"/>
    </xf>
    <xf numFmtId="0" fontId="51" fillId="3" borderId="37" xfId="6" applyFill="1" applyBorder="1" applyAlignment="1">
      <alignment horizontal="left" vertical="center" wrapText="1"/>
    </xf>
    <xf numFmtId="0" fontId="51" fillId="3" borderId="36" xfId="6" applyFill="1" applyBorder="1" applyAlignment="1">
      <alignment horizontal="left" vertical="center" wrapText="1"/>
    </xf>
    <xf numFmtId="9" fontId="51" fillId="5" borderId="38" xfId="8" applyFont="1" applyFill="1" applyBorder="1" applyAlignment="1" applyProtection="1">
      <alignment horizontal="right" vertical="center"/>
      <protection locked="0"/>
    </xf>
    <xf numFmtId="165" fontId="51" fillId="6" borderId="39" xfId="6" applyNumberFormat="1" applyFill="1" applyBorder="1" applyAlignment="1" applyProtection="1">
      <alignment horizontal="right" vertical="center"/>
      <protection locked="0"/>
    </xf>
    <xf numFmtId="165" fontId="51" fillId="0" borderId="36" xfId="6" applyNumberFormat="1" applyBorder="1" applyAlignment="1">
      <alignment horizontal="right" vertical="center"/>
    </xf>
    <xf numFmtId="165" fontId="51" fillId="0" borderId="40" xfId="6" applyNumberFormat="1" applyBorder="1" applyAlignment="1">
      <alignment horizontal="right" vertical="center"/>
    </xf>
    <xf numFmtId="0" fontId="51" fillId="0" borderId="0" xfId="6" applyAlignment="1">
      <alignment vertical="center" wrapText="1"/>
    </xf>
    <xf numFmtId="49" fontId="51" fillId="0" borderId="41" xfId="6" quotePrefix="1" applyNumberFormat="1" applyBorder="1" applyAlignment="1">
      <alignment horizontal="center" vertical="center"/>
    </xf>
    <xf numFmtId="0" fontId="51" fillId="3" borderId="42" xfId="6" applyFill="1" applyBorder="1" applyAlignment="1">
      <alignment horizontal="left" vertical="center" wrapText="1"/>
    </xf>
    <xf numFmtId="0" fontId="51" fillId="3" borderId="43" xfId="6" applyFill="1" applyBorder="1" applyAlignment="1">
      <alignment horizontal="left" vertical="center" wrapText="1"/>
    </xf>
    <xf numFmtId="9" fontId="51" fillId="5" borderId="44" xfId="8" applyFont="1" applyFill="1" applyBorder="1" applyAlignment="1" applyProtection="1">
      <alignment horizontal="right" vertical="center"/>
      <protection locked="0"/>
    </xf>
    <xf numFmtId="165" fontId="51" fillId="6" borderId="45" xfId="6" applyNumberFormat="1" applyFill="1" applyBorder="1" applyAlignment="1" applyProtection="1">
      <alignment horizontal="right" vertical="center"/>
      <protection locked="0"/>
    </xf>
    <xf numFmtId="165" fontId="51" fillId="0" borderId="41" xfId="6" applyNumberFormat="1" applyBorder="1" applyAlignment="1">
      <alignment horizontal="right" vertical="center"/>
    </xf>
    <xf numFmtId="165" fontId="51" fillId="0" borderId="46" xfId="6" applyNumberFormat="1" applyBorder="1" applyAlignment="1">
      <alignment horizontal="right" vertical="center"/>
    </xf>
    <xf numFmtId="0" fontId="56" fillId="0" borderId="4" xfId="6" applyFont="1" applyBorder="1" applyAlignment="1">
      <alignment horizontal="left" vertical="center" wrapText="1"/>
    </xf>
    <xf numFmtId="0" fontId="56" fillId="0" borderId="3" xfId="6" applyFont="1" applyBorder="1" applyAlignment="1">
      <alignment horizontal="left" vertical="center" wrapText="1"/>
    </xf>
    <xf numFmtId="9" fontId="56" fillId="8" borderId="1" xfId="8" applyFont="1" applyFill="1" applyBorder="1" applyAlignment="1" applyProtection="1">
      <alignment horizontal="right" vertical="center"/>
    </xf>
    <xf numFmtId="165" fontId="56" fillId="9" borderId="47" xfId="6" applyNumberFormat="1" applyFont="1" applyFill="1" applyBorder="1" applyAlignment="1">
      <alignment horizontal="right" vertical="center"/>
    </xf>
    <xf numFmtId="165" fontId="56" fillId="0" borderId="3" xfId="6" applyNumberFormat="1" applyFont="1" applyBorder="1" applyAlignment="1">
      <alignment horizontal="right" vertical="center"/>
    </xf>
    <xf numFmtId="165" fontId="56" fillId="0" borderId="4" xfId="6" applyNumberFormat="1" applyFont="1" applyBorder="1" applyAlignment="1">
      <alignment horizontal="right" vertical="center"/>
    </xf>
    <xf numFmtId="165" fontId="51" fillId="0" borderId="30" xfId="6" applyNumberFormat="1" applyBorder="1" applyAlignment="1">
      <alignment horizontal="right" vertical="center"/>
    </xf>
    <xf numFmtId="165" fontId="51" fillId="0" borderId="48" xfId="6" applyNumberFormat="1" applyBorder="1" applyAlignment="1">
      <alignment horizontal="right" vertical="center"/>
    </xf>
    <xf numFmtId="1" fontId="51" fillId="0" borderId="37" xfId="6" applyNumberFormat="1" applyBorder="1" applyAlignment="1">
      <alignment horizontal="left" vertical="center" wrapText="1"/>
    </xf>
    <xf numFmtId="1" fontId="51" fillId="0" borderId="36" xfId="6" applyNumberFormat="1" applyBorder="1" applyAlignment="1">
      <alignment horizontal="left" vertical="center" wrapText="1"/>
    </xf>
    <xf numFmtId="1" fontId="51" fillId="0" borderId="42" xfId="6" applyNumberFormat="1" applyBorder="1" applyAlignment="1">
      <alignment horizontal="left" vertical="center" wrapText="1"/>
    </xf>
    <xf numFmtId="1" fontId="51" fillId="0" borderId="43" xfId="6" applyNumberFormat="1" applyBorder="1" applyAlignment="1">
      <alignment horizontal="left" vertical="center" wrapText="1"/>
    </xf>
    <xf numFmtId="49" fontId="56" fillId="0" borderId="3" xfId="6" quotePrefix="1" applyNumberFormat="1" applyFont="1" applyBorder="1" applyAlignment="1">
      <alignment horizontal="center" vertical="center"/>
    </xf>
    <xf numFmtId="1" fontId="56" fillId="0" borderId="2" xfId="6" applyNumberFormat="1" applyFont="1" applyBorder="1" applyAlignment="1">
      <alignment horizontal="left" vertical="center" wrapText="1"/>
    </xf>
    <xf numFmtId="1" fontId="56" fillId="0" borderId="3" xfId="6" applyNumberFormat="1" applyFont="1" applyBorder="1" applyAlignment="1">
      <alignment horizontal="left" vertical="center" wrapText="1"/>
    </xf>
    <xf numFmtId="9" fontId="56" fillId="5" borderId="1" xfId="8" applyFont="1" applyFill="1" applyBorder="1" applyAlignment="1" applyProtection="1">
      <alignment horizontal="right" vertical="center"/>
      <protection locked="0"/>
    </xf>
    <xf numFmtId="165" fontId="51" fillId="6" borderId="47" xfId="6" applyNumberFormat="1" applyFill="1" applyBorder="1" applyAlignment="1" applyProtection="1">
      <alignment horizontal="right" vertical="center"/>
      <protection locked="0"/>
    </xf>
    <xf numFmtId="49" fontId="56" fillId="0" borderId="4" xfId="6" applyNumberFormat="1" applyFont="1" applyBorder="1" applyAlignment="1">
      <alignment horizontal="left" vertical="center" wrapText="1"/>
    </xf>
    <xf numFmtId="49" fontId="56" fillId="0" borderId="3" xfId="6" applyNumberFormat="1" applyFont="1" applyBorder="1" applyAlignment="1">
      <alignment horizontal="left" vertical="center" wrapText="1"/>
    </xf>
    <xf numFmtId="9" fontId="56" fillId="0" borderId="1" xfId="8" applyFont="1" applyBorder="1" applyAlignment="1" applyProtection="1">
      <alignment horizontal="right" vertical="center"/>
    </xf>
    <xf numFmtId="165" fontId="51" fillId="9" borderId="47" xfId="6" applyNumberFormat="1" applyFill="1" applyBorder="1" applyAlignment="1">
      <alignment horizontal="right" vertical="center"/>
    </xf>
    <xf numFmtId="165" fontId="56" fillId="0" borderId="3" xfId="8" applyNumberFormat="1" applyFont="1" applyBorder="1" applyAlignment="1" applyProtection="1">
      <alignment horizontal="right" vertical="center"/>
    </xf>
    <xf numFmtId="165" fontId="56" fillId="0" borderId="4" xfId="8" applyNumberFormat="1" applyFont="1" applyBorder="1" applyAlignment="1" applyProtection="1">
      <alignment horizontal="right" vertical="center"/>
    </xf>
    <xf numFmtId="49" fontId="56" fillId="0" borderId="31" xfId="6" applyNumberFormat="1" applyFont="1" applyBorder="1" applyAlignment="1">
      <alignment horizontal="left" vertical="center" wrapText="1"/>
    </xf>
    <xf numFmtId="49" fontId="56" fillId="0" borderId="30" xfId="6" applyNumberFormat="1" applyFont="1" applyBorder="1" applyAlignment="1">
      <alignment horizontal="left" vertical="center" wrapText="1"/>
    </xf>
    <xf numFmtId="1" fontId="51" fillId="0" borderId="32" xfId="6" applyNumberFormat="1" applyBorder="1" applyAlignment="1">
      <alignment horizontal="right" vertical="center"/>
    </xf>
    <xf numFmtId="165" fontId="51" fillId="0" borderId="33" xfId="6" applyNumberFormat="1" applyBorder="1" applyAlignment="1">
      <alignment horizontal="right" vertical="center"/>
    </xf>
    <xf numFmtId="49" fontId="51" fillId="0" borderId="36" xfId="6" applyNumberFormat="1" applyBorder="1" applyAlignment="1">
      <alignment horizontal="center" vertical="center"/>
    </xf>
    <xf numFmtId="49" fontId="51" fillId="0" borderId="37" xfId="6" applyNumberFormat="1" applyBorder="1" applyAlignment="1">
      <alignment horizontal="left" vertical="center" wrapText="1"/>
    </xf>
    <xf numFmtId="49" fontId="51" fillId="0" borderId="36" xfId="6" applyNumberFormat="1" applyBorder="1" applyAlignment="1">
      <alignment horizontal="left" vertical="center" wrapText="1"/>
    </xf>
    <xf numFmtId="49" fontId="51" fillId="0" borderId="37" xfId="6" quotePrefix="1" applyNumberFormat="1" applyBorder="1" applyAlignment="1">
      <alignment horizontal="left" vertical="center" wrapText="1"/>
    </xf>
    <xf numFmtId="49" fontId="51" fillId="0" borderId="36" xfId="6" quotePrefix="1" applyNumberFormat="1" applyBorder="1" applyAlignment="1">
      <alignment horizontal="left" vertical="center" wrapText="1"/>
    </xf>
    <xf numFmtId="49" fontId="51" fillId="0" borderId="42" xfId="6" applyNumberFormat="1" applyBorder="1" applyAlignment="1">
      <alignment horizontal="left" vertical="center" wrapText="1"/>
    </xf>
    <xf numFmtId="49" fontId="51" fillId="0" borderId="43" xfId="6" applyNumberFormat="1" applyBorder="1" applyAlignment="1">
      <alignment horizontal="left" vertical="center" wrapText="1"/>
    </xf>
    <xf numFmtId="9" fontId="0" fillId="5" borderId="38" xfId="8" applyFont="1" applyFill="1" applyBorder="1" applyAlignment="1" applyProtection="1">
      <alignment horizontal="right" vertical="center"/>
      <protection locked="0"/>
    </xf>
    <xf numFmtId="0" fontId="51" fillId="0" borderId="37" xfId="6" applyBorder="1" applyAlignment="1">
      <alignment horizontal="left" vertical="center" wrapText="1"/>
    </xf>
    <xf numFmtId="0" fontId="51" fillId="0" borderId="36" xfId="6" applyBorder="1" applyAlignment="1">
      <alignment horizontal="left" vertical="center" wrapText="1"/>
    </xf>
    <xf numFmtId="0" fontId="51" fillId="0" borderId="42" xfId="6" applyBorder="1" applyAlignment="1">
      <alignment horizontal="left" vertical="center" wrapText="1"/>
    </xf>
    <xf numFmtId="0" fontId="51" fillId="0" borderId="43" xfId="6" applyBorder="1" applyAlignment="1">
      <alignment horizontal="left" vertical="center" wrapText="1"/>
    </xf>
    <xf numFmtId="49" fontId="60" fillId="0" borderId="4" xfId="6" applyNumberFormat="1" applyFont="1" applyBorder="1" applyAlignment="1">
      <alignment horizontal="right" vertical="center" wrapText="1"/>
    </xf>
    <xf numFmtId="49" fontId="60" fillId="0" borderId="3" xfId="6" applyNumberFormat="1" applyFont="1" applyBorder="1" applyAlignment="1">
      <alignment horizontal="right" vertical="center" wrapText="1"/>
    </xf>
    <xf numFmtId="9" fontId="60" fillId="0" borderId="1" xfId="8" applyFont="1" applyFill="1" applyBorder="1" applyAlignment="1" applyProtection="1">
      <alignment horizontal="right" vertical="center"/>
    </xf>
    <xf numFmtId="165" fontId="60" fillId="9" borderId="47" xfId="6" applyNumberFormat="1" applyFont="1" applyFill="1" applyBorder="1" applyAlignment="1">
      <alignment horizontal="right" vertical="center"/>
    </xf>
    <xf numFmtId="165" fontId="60" fillId="0" borderId="3" xfId="8" applyNumberFormat="1" applyFont="1" applyFill="1" applyBorder="1" applyAlignment="1" applyProtection="1">
      <alignment horizontal="right" vertical="center"/>
    </xf>
    <xf numFmtId="165" fontId="60" fillId="0" borderId="4" xfId="8" applyNumberFormat="1" applyFont="1" applyFill="1" applyBorder="1" applyAlignment="1" applyProtection="1">
      <alignment horizontal="right" vertical="center"/>
    </xf>
    <xf numFmtId="1" fontId="60" fillId="0" borderId="1" xfId="6" applyNumberFormat="1" applyFont="1" applyBorder="1" applyAlignment="1">
      <alignment horizontal="right" vertical="center"/>
    </xf>
    <xf numFmtId="165" fontId="60" fillId="0" borderId="47" xfId="6" applyNumberFormat="1" applyFont="1" applyBorder="1" applyAlignment="1">
      <alignment horizontal="right" vertical="center"/>
    </xf>
    <xf numFmtId="165" fontId="60" fillId="0" borderId="3" xfId="8" applyNumberFormat="1" applyFont="1" applyBorder="1" applyAlignment="1" applyProtection="1">
      <alignment horizontal="right" vertical="center"/>
    </xf>
    <xf numFmtId="165" fontId="60" fillId="0" borderId="4" xfId="8" applyNumberFormat="1" applyFont="1" applyBorder="1" applyAlignment="1" applyProtection="1">
      <alignment horizontal="right" vertical="center"/>
    </xf>
    <xf numFmtId="1" fontId="39" fillId="0" borderId="1" xfId="6" applyNumberFormat="1" applyFont="1" applyBorder="1" applyAlignment="1">
      <alignment horizontal="right" vertical="center"/>
    </xf>
    <xf numFmtId="165" fontId="39" fillId="0" borderId="47" xfId="6" applyNumberFormat="1" applyFont="1" applyBorder="1" applyAlignment="1">
      <alignment horizontal="right" vertical="center"/>
    </xf>
    <xf numFmtId="165" fontId="60" fillId="0" borderId="3" xfId="6" applyNumberFormat="1" applyFont="1" applyBorder="1" applyAlignment="1">
      <alignment horizontal="right" vertical="center"/>
    </xf>
    <xf numFmtId="165" fontId="60" fillId="0" borderId="4" xfId="6" applyNumberFormat="1" applyFont="1" applyBorder="1" applyAlignment="1">
      <alignment horizontal="right" vertical="center"/>
    </xf>
    <xf numFmtId="0" fontId="51" fillId="0" borderId="0" xfId="6" applyAlignment="1">
      <alignment horizontal="left" vertical="center" wrapText="1"/>
    </xf>
    <xf numFmtId="49" fontId="51" fillId="0" borderId="0" xfId="6" applyNumberFormat="1" applyAlignment="1">
      <alignment vertical="top"/>
    </xf>
    <xf numFmtId="49" fontId="56" fillId="0" borderId="22" xfId="6" applyNumberFormat="1" applyFont="1" applyBorder="1" applyAlignment="1">
      <alignment horizontal="left"/>
    </xf>
    <xf numFmtId="0" fontId="51" fillId="0" borderId="0" xfId="6"/>
    <xf numFmtId="0" fontId="51" fillId="0" borderId="5" xfId="6" applyBorder="1" applyAlignment="1">
      <alignment horizontal="left"/>
    </xf>
  </cellXfs>
  <cellStyles count="9">
    <cellStyle name="Explanatory Text 2" xfId="7" xr:uid="{41D1765F-2753-4DFE-A24E-42FCFB8DF190}"/>
    <cellStyle name="Hyperlink 2" xfId="4" xr:uid="{EED40B8C-A450-4961-BB95-010D577B9A66}"/>
    <cellStyle name="Normal" xfId="0" builtinId="0"/>
    <cellStyle name="Normal 2" xfId="3" xr:uid="{554B84F5-9763-44CC-9CD9-CFD54C607C2C}"/>
    <cellStyle name="Normal 3" xfId="6" xr:uid="{8AD1632D-557E-4558-894B-AB63ED7AED8A}"/>
    <cellStyle name="Percent 2" xfId="8" xr:uid="{D5E4A3C8-A8C8-4EC4-AC8C-9AB59186A6D9}"/>
    <cellStyle name="Standard 2" xfId="2" xr:uid="{36F9358B-EB0D-46BF-9EC4-535F849F5332}"/>
    <cellStyle name="Standard 3" xfId="5" xr:uid="{A6306370-C6D4-4377-895B-E12739E19965}"/>
    <cellStyle name="Звичайний 2" xfId="1" xr:uid="{4421E9D7-D7AE-4AF7-8E79-CADB02F2E6C6}"/>
  </cellStyles>
  <dxfs count="6">
    <dxf>
      <fill>
        <patternFill>
          <bgColor rgb="FFFF0000"/>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4.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externalLink" Target="externalLinks/externalLink3.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sharedStrings" Target="sharedStrings.xml"/><Relationship Id="rId5" Type="http://schemas.openxmlformats.org/officeDocument/2006/relationships/externalLink" Target="externalLinks/externalLink1.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2.wmf"/></Relationships>
</file>

<file path=xl/drawings/drawing1.xml><?xml version="1.0" encoding="utf-8"?>
<xdr:wsDr xmlns:xdr="http://schemas.openxmlformats.org/drawingml/2006/spreadsheetDrawing" xmlns:a="http://schemas.openxmlformats.org/drawingml/2006/main">
  <xdr:twoCellAnchor editAs="oneCell">
    <xdr:from>
      <xdr:col>6</xdr:col>
      <xdr:colOff>81643</xdr:colOff>
      <xdr:row>3</xdr:row>
      <xdr:rowOff>9075</xdr:rowOff>
    </xdr:from>
    <xdr:to>
      <xdr:col>6</xdr:col>
      <xdr:colOff>884767</xdr:colOff>
      <xdr:row>3</xdr:row>
      <xdr:rowOff>874059</xdr:rowOff>
    </xdr:to>
    <xdr:pic>
      <xdr:nvPicPr>
        <xdr:cNvPr id="2" name="Grafik 2">
          <a:extLst>
            <a:ext uri="{FF2B5EF4-FFF2-40B4-BE49-F238E27FC236}">
              <a16:creationId xmlns:a16="http://schemas.microsoft.com/office/drawing/2014/main" id="{D3015B92-5E8F-4F36-B592-05782C94DE8A}"/>
            </a:ext>
          </a:extLst>
        </xdr:cNvPr>
        <xdr:cNvPicPr>
          <a:picLocks noChangeAspect="1"/>
        </xdr:cNvPicPr>
      </xdr:nvPicPr>
      <xdr:blipFill>
        <a:blip xmlns:r="http://schemas.openxmlformats.org/officeDocument/2006/relationships" r:embed="rId1"/>
        <a:stretch>
          <a:fillRect/>
        </a:stretch>
      </xdr:blipFill>
      <xdr:spPr>
        <a:xfrm>
          <a:off x="5879193" y="459925"/>
          <a:ext cx="803124" cy="864984"/>
        </a:xfrm>
        <a:prstGeom prst="rect">
          <a:avLst/>
        </a:prstGeom>
      </xdr:spPr>
    </xdr:pic>
    <xdr:clientData/>
  </xdr:twoCellAnchor>
  <xdr:oneCellAnchor>
    <xdr:from>
      <xdr:col>13</xdr:col>
      <xdr:colOff>81643</xdr:colOff>
      <xdr:row>3</xdr:row>
      <xdr:rowOff>9075</xdr:rowOff>
    </xdr:from>
    <xdr:ext cx="803124" cy="864050"/>
    <xdr:pic>
      <xdr:nvPicPr>
        <xdr:cNvPr id="3" name="Grafik 2">
          <a:extLst>
            <a:ext uri="{FF2B5EF4-FFF2-40B4-BE49-F238E27FC236}">
              <a16:creationId xmlns:a16="http://schemas.microsoft.com/office/drawing/2014/main" id="{49E1F036-213D-4EF5-A51D-74058D4124BC}"/>
            </a:ext>
          </a:extLst>
        </xdr:cNvPr>
        <xdr:cNvPicPr>
          <a:picLocks noChangeAspect="1"/>
        </xdr:cNvPicPr>
      </xdr:nvPicPr>
      <xdr:blipFill>
        <a:blip xmlns:r="http://schemas.openxmlformats.org/officeDocument/2006/relationships" r:embed="rId1"/>
        <a:stretch>
          <a:fillRect/>
        </a:stretch>
      </xdr:blipFill>
      <xdr:spPr>
        <a:xfrm>
          <a:off x="13295993" y="459925"/>
          <a:ext cx="803124" cy="864050"/>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twoCellAnchor editAs="oneCell">
    <xdr:from>
      <xdr:col>8</xdr:col>
      <xdr:colOff>32123</xdr:colOff>
      <xdr:row>1</xdr:row>
      <xdr:rowOff>13199</xdr:rowOff>
    </xdr:from>
    <xdr:to>
      <xdr:col>9</xdr:col>
      <xdr:colOff>42551</xdr:colOff>
      <xdr:row>3</xdr:row>
      <xdr:rowOff>6205</xdr:rowOff>
    </xdr:to>
    <xdr:pic>
      <xdr:nvPicPr>
        <xdr:cNvPr id="2" name="Grafik 2">
          <a:extLst>
            <a:ext uri="{FF2B5EF4-FFF2-40B4-BE49-F238E27FC236}">
              <a16:creationId xmlns:a16="http://schemas.microsoft.com/office/drawing/2014/main" id="{5B8CF4F4-A61B-42A4-916A-F8DBFCC02722}"/>
            </a:ext>
          </a:extLst>
        </xdr:cNvPr>
        <xdr:cNvPicPr>
          <a:picLocks noChangeAspect="1"/>
        </xdr:cNvPicPr>
      </xdr:nvPicPr>
      <xdr:blipFill>
        <a:blip xmlns:r="http://schemas.openxmlformats.org/officeDocument/2006/relationships" r:embed="rId1"/>
        <a:stretch>
          <a:fillRect/>
        </a:stretch>
      </xdr:blipFill>
      <xdr:spPr>
        <a:xfrm>
          <a:off x="7575923" y="146549"/>
          <a:ext cx="886728" cy="907406"/>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10</xdr:col>
      <xdr:colOff>87681</xdr:colOff>
      <xdr:row>0</xdr:row>
      <xdr:rowOff>0</xdr:rowOff>
    </xdr:from>
    <xdr:to>
      <xdr:col>14</xdr:col>
      <xdr:colOff>0</xdr:colOff>
      <xdr:row>0</xdr:row>
      <xdr:rowOff>903175</xdr:rowOff>
    </xdr:to>
    <xdr:pic>
      <xdr:nvPicPr>
        <xdr:cNvPr id="2" name="Grafik 2">
          <a:extLst>
            <a:ext uri="{FF2B5EF4-FFF2-40B4-BE49-F238E27FC236}">
              <a16:creationId xmlns:a16="http://schemas.microsoft.com/office/drawing/2014/main" id="{9C30052B-F5C6-43D7-8F7D-59F45BE37273}"/>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7599731" y="0"/>
          <a:ext cx="2160219" cy="903175"/>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maienk_ole/Desktop/Award%20decision.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sites/CountryOfficeGIZUA-BVertrge/Freigegebene%20Dokumente/B%20Vertr&#228;ge/18.2197.4/91169583%20portable%20power%20stations/01.%20Request/02.2%20Request%20for%20Goods%20Power%20Stations.xlsx" TargetMode="External"/></Relationships>
</file>

<file path=xl/externalLinks/_rels/externalLink3.xml.rels><?xml version="1.0" encoding="UTF-8" standalone="yes"?>
<Relationships xmlns="http://schemas.openxmlformats.org/package/2006/relationships"><Relationship Id="rId2" Type="http://schemas.microsoft.com/office/2019/04/relationships/externalLinkLongPath" Target="file:///C:\Users\nimchy_vit\OneDrive%20-%20Deutsche%20Gesellschaft%20f&#252;r%20Internationale%20Zusammenarbeit%20(GIZ)%20GmbH\Documents\General\Workfolder\19.2186.5-002.20_Phase%202\Ongoing\Nimchynova\Expert\Placement%20procedure_cost%20calculation_expert.xlsx?29D6E639" TargetMode="External"/><Relationship Id="rId1" Type="http://schemas.openxmlformats.org/officeDocument/2006/relationships/externalLinkPath" Target="file:///\\29D6E639\Placement%20procedure_cost%20calculation_expert.xlsx" TargetMode="External"/></Relationships>
</file>

<file path=xl/externalLinks/_rels/externalLink4.xml.rels><?xml version="1.0" encoding="UTF-8" standalone="yes"?>
<Relationships xmlns="http://schemas.openxmlformats.org/package/2006/relationships"><Relationship Id="rId2" Type="http://schemas.openxmlformats.org/officeDocument/2006/relationships/externalLinkPath" Target="https://gizonline.sharepoint.com/sites/U-LEADProcurementTeam/Freigegebene%20Dokumente/General/Workfolder/Ongoing/Nimchynova/2023.2122.2_V002_Expert%20on%20citizens%20participation/2023.2122.2_ASS%20GRID.xlsx" TargetMode="External"/><Relationship Id="rId1" Type="http://schemas.openxmlformats.org/officeDocument/2006/relationships/externalLinkPath" Target="2023.2122.2_ASS%20GRID.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ward decision (AD)"/>
      <sheetName val="AD for Experts_fee agreement"/>
      <sheetName val="AD_Market research"/>
      <sheetName val="AD_Market research (3)"/>
      <sheetName val="legend"/>
      <sheetName val="Text Module"/>
    </sheetNames>
    <sheetDataSet>
      <sheetData sheetId="0" refreshError="1"/>
      <sheetData sheetId="1" refreshError="1"/>
      <sheetData sheetId="2" refreshError="1"/>
      <sheetData sheetId="3" refreshError="1"/>
      <sheetData sheetId="4" refreshError="1">
        <row r="1">
          <cell r="F1" t="str">
            <v>please choose</v>
          </cell>
        </row>
        <row r="2">
          <cell r="A2" t="str">
            <v>please choose</v>
          </cell>
          <cell r="B2" t="str">
            <v>please choose</v>
          </cell>
          <cell r="C2" t="str">
            <v>please choose</v>
          </cell>
          <cell r="F2" t="str">
            <v>975 Administrative officers and other staff</v>
          </cell>
          <cell r="G2" t="str">
            <v>please choose</v>
          </cell>
        </row>
        <row r="3">
          <cell r="A3" t="str">
            <v>Grade 1</v>
          </cell>
          <cell r="B3" t="str">
            <v>low</v>
          </cell>
          <cell r="C3" t="str">
            <v>first time</v>
          </cell>
          <cell r="F3" t="str">
            <v>056 Agriculture and food</v>
          </cell>
          <cell r="G3" t="str">
            <v>Offer</v>
          </cell>
        </row>
        <row r="4">
          <cell r="A4" t="str">
            <v>Grade 2</v>
          </cell>
          <cell r="B4" t="str">
            <v>middle</v>
          </cell>
          <cell r="C4" t="str">
            <v>low</v>
          </cell>
          <cell r="F4" t="str">
            <v>025 Building</v>
          </cell>
          <cell r="G4" t="str">
            <v>Refusal</v>
          </cell>
        </row>
        <row r="5">
          <cell r="A5" t="str">
            <v>Grade 3</v>
          </cell>
          <cell r="B5" t="str">
            <v>high</v>
          </cell>
          <cell r="C5" t="str">
            <v>middle</v>
          </cell>
          <cell r="F5" t="str">
            <v>973 Controlling</v>
          </cell>
          <cell r="G5" t="str">
            <v>No answer</v>
          </cell>
        </row>
        <row r="6">
          <cell r="A6" t="str">
            <v>Grade 4</v>
          </cell>
          <cell r="C6" t="str">
            <v>high</v>
          </cell>
          <cell r="F6" t="str">
            <v>034 Crises, conflicts, disasters</v>
          </cell>
        </row>
        <row r="7">
          <cell r="F7" t="str">
            <v>050 Democracy, rule of law, gender</v>
          </cell>
        </row>
        <row r="8">
          <cell r="F8" t="str">
            <v>054 Eco-eficiency in the private sector</v>
          </cell>
        </row>
        <row r="9">
          <cell r="F9" t="str">
            <v>001 Economic policy</v>
          </cell>
        </row>
        <row r="10">
          <cell r="F10" t="str">
            <v>004 Environmental policy</v>
          </cell>
        </row>
        <row r="11">
          <cell r="F11" t="str">
            <v>972 Financial experts</v>
          </cell>
        </row>
        <row r="12">
          <cell r="A12" t="str">
            <v>please choose</v>
          </cell>
          <cell r="C12" t="str">
            <v>please choose</v>
          </cell>
          <cell r="F12" t="str">
            <v>036 Financial system development &amp; loans</v>
          </cell>
        </row>
        <row r="13">
          <cell r="A13" t="str">
            <v>Yes</v>
          </cell>
          <cell r="C13" t="str">
            <v>Full time job</v>
          </cell>
          <cell r="F13" t="str">
            <v>020 Health care system and health promotion</v>
          </cell>
        </row>
        <row r="14">
          <cell r="A14" t="str">
            <v>No</v>
          </cell>
          <cell r="C14" t="str">
            <v>Part time job</v>
          </cell>
          <cell r="F14" t="str">
            <v>970 IT services</v>
          </cell>
        </row>
        <row r="15">
          <cell r="F15" t="str">
            <v>976 Language services</v>
          </cell>
        </row>
        <row r="16">
          <cell r="F16" t="str">
            <v>052 Management of coastal regions and aquatic resources</v>
          </cell>
        </row>
        <row r="17">
          <cell r="F17" t="str">
            <v>949 Miscellaneous</v>
          </cell>
        </row>
        <row r="18">
          <cell r="F18" t="str">
            <v>990 Moderation</v>
          </cell>
        </row>
        <row r="19">
          <cell r="F19" t="str">
            <v>006 Organisational and management consultancy</v>
          </cell>
        </row>
        <row r="20">
          <cell r="F20" t="str">
            <v>974 Personnel</v>
          </cell>
        </row>
        <row r="21">
          <cell r="F21" t="str">
            <v>002 Policy &amp; management of public finances, state modernisation</v>
          </cell>
        </row>
        <row r="22">
          <cell r="F22" t="str">
            <v>011 Private sector promotion</v>
          </cell>
        </row>
        <row r="23">
          <cell r="A23" t="str">
            <v>please choose</v>
          </cell>
          <cell r="F23" t="str">
            <v>016 Promotion of the educational system, knowledge organisation</v>
          </cell>
        </row>
        <row r="24">
          <cell r="A24" t="str">
            <v>Direct placement</v>
          </cell>
          <cell r="F24" t="str">
            <v>061 Regionalisation, decentralisation, urban development</v>
          </cell>
        </row>
        <row r="25">
          <cell r="A25" t="str">
            <v>Discretionary</v>
          </cell>
          <cell r="F25" t="str">
            <v>057 Resource management</v>
          </cell>
        </row>
        <row r="26">
          <cell r="A26" t="str">
            <v>Restricted tender/bidding</v>
          </cell>
          <cell r="F26" t="str">
            <v>029 Sustainable energy systems</v>
          </cell>
        </row>
        <row r="27">
          <cell r="A27" t="str">
            <v>Open tender</v>
          </cell>
          <cell r="F27" t="str">
            <v>064 Sustainable social protection</v>
          </cell>
        </row>
        <row r="28">
          <cell r="A28" t="str">
            <v>Order to Frame agreement</v>
          </cell>
          <cell r="F28" t="str">
            <v>023 Transport and mobility</v>
          </cell>
        </row>
        <row r="29">
          <cell r="A29" t="str">
            <v>Contract amendment</v>
          </cell>
          <cell r="F29" t="str">
            <v>015 Vocational education</v>
          </cell>
        </row>
        <row r="30">
          <cell r="F30" t="str">
            <v>027 Waste</v>
          </cell>
        </row>
        <row r="31">
          <cell r="F31" t="str">
            <v>026 Water and wastewater</v>
          </cell>
        </row>
      </sheetData>
      <sheetData sheetId="5"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equest for Goods"/>
      <sheetName val="Specification"/>
      <sheetName val="Delivery Plan"/>
      <sheetName val="Dropdown menu"/>
    </sheetNames>
    <sheetDataSet>
      <sheetData sheetId="0"/>
      <sheetData sheetId="1">
        <row r="2">
          <cell r="I2">
            <v>37</v>
          </cell>
        </row>
      </sheetData>
      <sheetData sheetId="2"/>
      <sheetData sheetId="3">
        <row r="1">
          <cell r="G1" t="str">
            <v>please choose</v>
          </cell>
        </row>
        <row r="2">
          <cell r="G2" t="str">
            <v>Yes</v>
          </cell>
        </row>
        <row r="3">
          <cell r="G3" t="str">
            <v>No</v>
          </cell>
        </row>
        <row r="8">
          <cell r="G8" t="str">
            <v>please choose</v>
          </cell>
        </row>
        <row r="9">
          <cell r="G9" t="str">
            <v>Special manufacturing</v>
          </cell>
        </row>
        <row r="10">
          <cell r="G10" t="str">
            <v>Compatibility/Standartization in the Project/ Partner organisation</v>
          </cell>
        </row>
        <row r="11">
          <cell r="G11" t="str">
            <v>Spare parts/ Aditional equipment/ accessories only by one Supplier</v>
          </cell>
        </row>
        <row r="12">
          <cell r="G12" t="str">
            <v>Maintenance</v>
          </cell>
        </row>
        <row r="14">
          <cell r="A14" t="str">
            <v>please choose</v>
          </cell>
        </row>
        <row r="15">
          <cell r="A15" t="str">
            <v>W01 Building materials</v>
          </cell>
        </row>
        <row r="16">
          <cell r="A16" t="str">
            <v>W02 Books</v>
          </cell>
        </row>
        <row r="17">
          <cell r="A17" t="str">
            <v>W03 Office supplies and training materials</v>
          </cell>
        </row>
        <row r="18">
          <cell r="A18" t="str">
            <v>W04 Camping equipment</v>
          </cell>
        </row>
        <row r="19">
          <cell r="A19" t="str">
            <v>W05 PCs and accessories</v>
          </cell>
        </row>
        <row r="20">
          <cell r="A20" t="str">
            <v>W06 Electronic equipment</v>
          </cell>
        </row>
        <row r="21">
          <cell r="A21" t="str">
            <v>W07 Vehicles</v>
          </cell>
        </row>
        <row r="22">
          <cell r="A22" t="str">
            <v>W08 Spare parts for vehicles</v>
          </cell>
        </row>
        <row r="23">
          <cell r="A23" t="str">
            <v>W10 Laboratory fittings</v>
          </cell>
        </row>
        <row r="24">
          <cell r="A24" t="str">
            <v>W11 Agriculture and forestry</v>
          </cell>
        </row>
        <row r="25">
          <cell r="A25" t="str">
            <v>W12 Medicine</v>
          </cell>
        </row>
        <row r="26">
          <cell r="A26" t="str">
            <v>W13 Medical technology</v>
          </cell>
        </row>
        <row r="27">
          <cell r="A27" t="str">
            <v>W14 Metal technology, mechanics</v>
          </cell>
        </row>
        <row r="28">
          <cell r="A28" t="str">
            <v>W15 Food aid</v>
          </cell>
        </row>
        <row r="29">
          <cell r="A29" t="str">
            <v>W16 Plant protection, livestock farming</v>
          </cell>
        </row>
        <row r="30">
          <cell r="A30" t="str">
            <v>W17 Telecommunications</v>
          </cell>
        </row>
        <row r="31">
          <cell r="A31" t="str">
            <v>W19 Miscellaneous</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lacement procedure (PP)"/>
      <sheetName val="Cost calculation (CC)"/>
      <sheetName val="PP_Example"/>
      <sheetName val="legend"/>
    </sheetNames>
    <sheetDataSet>
      <sheetData sheetId="0"/>
      <sheetData sheetId="1"/>
      <sheetData sheetId="2"/>
      <sheetData sheetId="3"/>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Bidder 1-5"/>
      <sheetName val="Bidder 6-10"/>
    </sheetNames>
    <sheetDataSet>
      <sheetData sheetId="0"/>
      <sheetData sheetId="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sfs.gov.ua/nk/rozdil-v--podatok-na-dodanu-vartist/" TargetMode="External"/><Relationship Id="rId13" Type="http://schemas.openxmlformats.org/officeDocument/2006/relationships/hyperlink" Target="http://www.me.gov.ua/PerelikOrganizatsii-vikonavtsivYakiZaiaviliPravoNaPodatkoviPilgi" TargetMode="External"/><Relationship Id="rId18" Type="http://schemas.openxmlformats.org/officeDocument/2006/relationships/hyperlink" Target="https://eur01.safelinks.protection.outlook.com/?url=https%3A%2F%2Fdrive.google.com%2Fdrive%2Ffolders%2F1OCXJxBfhq82P0sDDA_0yEwR6YFY4728c%3Fform%3DMY01SV%26OCID%3DMY01SV&amp;data=04%7C01%7Canastasiia.khytrych%40giz.de%7C52c9c28a643b49777ea408d94dafc8ea%7C5bbab28cdef3460488225e707da8dba8%7C0%7C0%7C637626239789990289%7CUnknown%7CTWFpbGZsb3d8eyJWIjoiMC4wLjAwMDAiLCJQIjoiV2luMzIiLCJBTiI6Ik1haWwiLCJXVCI6Mn0%3D%7C1000&amp;sdata=gmtOihDl6DMWgJgBB3I7PxPQZbqw7BxSvTdH2rYoCEI%3D&amp;reserved=0" TargetMode="External"/><Relationship Id="rId3" Type="http://schemas.openxmlformats.org/officeDocument/2006/relationships/hyperlink" Target="http://zakon0.rada.gov.ua/laws/show/276_730" TargetMode="External"/><Relationship Id="rId7" Type="http://schemas.openxmlformats.org/officeDocument/2006/relationships/hyperlink" Target="http://sfs.gov.ua/nk/rozdil-v--podatok-na-dodanu-vartist/" TargetMode="External"/><Relationship Id="rId12" Type="http://schemas.openxmlformats.org/officeDocument/2006/relationships/hyperlink" Target="http://zakon0.rada.gov.ua/laws/show/276_730" TargetMode="External"/><Relationship Id="rId17" Type="http://schemas.openxmlformats.org/officeDocument/2006/relationships/hyperlink" Target="http://sfs.gov.ua/nk/rozdil-v--podatok-na-dodanu-vartist/" TargetMode="External"/><Relationship Id="rId2" Type="http://schemas.openxmlformats.org/officeDocument/2006/relationships/hyperlink" Target="http://zakon2.rada.gov.ua/laws/show/153-2002-%D0%BF" TargetMode="External"/><Relationship Id="rId16" Type="http://schemas.openxmlformats.org/officeDocument/2006/relationships/hyperlink" Target="https://zakon.rada.gov.ua/laws/show/en/994_763/conv" TargetMode="External"/><Relationship Id="rId20" Type="http://schemas.openxmlformats.org/officeDocument/2006/relationships/drawing" Target="../drawings/drawing1.xml"/><Relationship Id="rId1" Type="http://schemas.openxmlformats.org/officeDocument/2006/relationships/hyperlink" Target="mailto:procurement_mlg_ua@giz.de" TargetMode="External"/><Relationship Id="rId6" Type="http://schemas.openxmlformats.org/officeDocument/2006/relationships/hyperlink" Target="https://www.kmu.gov.ua/diyalnist/mizhnarodna-dopomoga/pereliki-zareyestrovanih-proektiv-z-planami-zakupivel" TargetMode="External"/><Relationship Id="rId11" Type="http://schemas.openxmlformats.org/officeDocument/2006/relationships/hyperlink" Target="http://zakon2.rada.gov.ua/laws/show/153-2002-%D0%BF" TargetMode="External"/><Relationship Id="rId5" Type="http://schemas.openxmlformats.org/officeDocument/2006/relationships/hyperlink" Target="https://zakon.rada.gov.ua/laws/show/994_763" TargetMode="External"/><Relationship Id="rId15" Type="http://schemas.openxmlformats.org/officeDocument/2006/relationships/hyperlink" Target="https://www.kmu.gov.ua/diyalnist/mizhnarodna-dopomoga/pereliki-zareyestrovanih-proektiv-z-planami-zakupivel" TargetMode="External"/><Relationship Id="rId10" Type="http://schemas.openxmlformats.org/officeDocument/2006/relationships/hyperlink" Target="mailto:procurement_mlg_ua@giz.de" TargetMode="External"/><Relationship Id="rId19" Type="http://schemas.openxmlformats.org/officeDocument/2006/relationships/printerSettings" Target="../printerSettings/printerSettings1.bin"/><Relationship Id="rId4" Type="http://schemas.openxmlformats.org/officeDocument/2006/relationships/hyperlink" Target="http://www.me.gov.ua/Documents/List?lang=uk-UA&amp;tag=PerelikOrganizatsii-vikonavtsivYakiZaiaviliPravoNaPodatkoviPilgi" TargetMode="External"/><Relationship Id="rId9" Type="http://schemas.openxmlformats.org/officeDocument/2006/relationships/hyperlink" Target="https://eur01.safelinks.protection.outlook.com/?url=https%3A%2F%2Fdrive.google.com%2Fdrive%2Ffolders%2F1OCXJxBfhq82P0sDDA_0yEwR6YFY4728c%3Fform%3DMY01SV%26OCID%3DMY01SV&amp;data=04%7C01%7Canastasiia.khytrych%40giz.de%7C52c9c28a643b49777ea408d94dafc8ea%7C5bbab28cdef3460488225e707da8dba8%7C0%7C0%7C637626239789990289%7CUnknown%7CTWFpbGZsb3d8eyJWIjoiMC4wLjAwMDAiLCJQIjoiV2luMzIiLCJBTiI6Ik1haWwiLCJXVCI6Mn0%3D%7C1000&amp;sdata=gmtOihDl6DMWgJgBB3I7PxPQZbqw7BxSvTdH2rYoCEI%3D&amp;reserved=0" TargetMode="External"/><Relationship Id="rId14" Type="http://schemas.openxmlformats.org/officeDocument/2006/relationships/hyperlink" Target="http://sfs.gov.ua/nk/rozdil-v--podatok-na-dodanu-vartist/"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97A624-04A7-40E2-AD37-7299FE2B27C1}">
  <dimension ref="A1:P63"/>
  <sheetViews>
    <sheetView tabSelected="1" zoomScale="75" zoomScaleNormal="75" zoomScalePageLayoutView="70" workbookViewId="0">
      <selection activeCell="J6" sqref="J6:N6"/>
    </sheetView>
  </sheetViews>
  <sheetFormatPr defaultColWidth="11.453125" defaultRowHeight="12.5"/>
  <cols>
    <col min="1" max="1" width="6.453125" style="38" customWidth="1"/>
    <col min="2" max="2" width="18.453125" style="38" customWidth="1"/>
    <col min="3" max="3" width="10.54296875" style="38" customWidth="1"/>
    <col min="4" max="4" width="10.453125" style="38" customWidth="1"/>
    <col min="5" max="5" width="16.54296875" style="38" bestFit="1" customWidth="1"/>
    <col min="6" max="6" width="24.54296875" style="38" customWidth="1"/>
    <col min="7" max="7" width="17.36328125" style="38" customWidth="1"/>
    <col min="8" max="8" width="6.453125" style="38" customWidth="1"/>
    <col min="9" max="9" width="18.453125" style="38" customWidth="1"/>
    <col min="10" max="10" width="10.54296875" style="38" customWidth="1"/>
    <col min="11" max="11" width="10.453125" style="38" customWidth="1"/>
    <col min="12" max="12" width="15.1796875" style="38" customWidth="1"/>
    <col min="13" max="13" width="25.453125" style="38" customWidth="1"/>
    <col min="14" max="14" width="16" style="38" customWidth="1"/>
    <col min="15" max="16384" width="11.453125" style="38"/>
  </cols>
  <sheetData>
    <row r="1" spans="1:15" ht="18">
      <c r="A1" s="159" t="s">
        <v>16</v>
      </c>
      <c r="B1" s="159"/>
      <c r="C1" s="159"/>
      <c r="D1" s="159"/>
      <c r="E1" s="159"/>
      <c r="F1" s="159"/>
      <c r="G1" s="159"/>
      <c r="H1" s="159" t="s">
        <v>17</v>
      </c>
      <c r="I1" s="159"/>
      <c r="J1" s="159"/>
      <c r="K1" s="159"/>
      <c r="L1" s="159"/>
      <c r="M1" s="159"/>
      <c r="N1" s="159"/>
    </row>
    <row r="2" spans="1:15">
      <c r="A2" s="39" t="s">
        <v>18</v>
      </c>
      <c r="B2" s="40"/>
      <c r="C2" s="40"/>
      <c r="D2" s="40"/>
      <c r="E2" s="40"/>
      <c r="F2" s="40"/>
      <c r="G2" s="40"/>
      <c r="H2" s="40" t="s">
        <v>19</v>
      </c>
      <c r="I2" s="40"/>
      <c r="J2" s="40"/>
      <c r="K2" s="40"/>
      <c r="L2" s="40"/>
      <c r="M2" s="40"/>
      <c r="N2" s="40"/>
    </row>
    <row r="3" spans="1:15" ht="5.25" customHeight="1">
      <c r="A3" s="39"/>
      <c r="B3" s="40"/>
      <c r="C3" s="40"/>
      <c r="D3" s="40"/>
      <c r="E3" s="40"/>
      <c r="F3" s="40"/>
      <c r="G3" s="40"/>
      <c r="H3" s="40"/>
      <c r="I3" s="40"/>
      <c r="J3" s="40"/>
      <c r="K3" s="40"/>
      <c r="L3" s="40"/>
      <c r="M3" s="40"/>
      <c r="N3" s="40"/>
    </row>
    <row r="4" spans="1:15" ht="77.25" customHeight="1" thickBot="1">
      <c r="A4" s="160" t="s">
        <v>20</v>
      </c>
      <c r="B4" s="161"/>
      <c r="C4" s="161"/>
      <c r="D4" s="161"/>
      <c r="E4" s="161"/>
      <c r="F4" s="161"/>
      <c r="G4" s="40"/>
      <c r="H4" s="160" t="s">
        <v>21</v>
      </c>
      <c r="I4" s="161"/>
      <c r="J4" s="161"/>
      <c r="K4" s="161"/>
      <c r="L4" s="161"/>
      <c r="M4" s="161"/>
      <c r="N4" s="40"/>
    </row>
    <row r="5" spans="1:15" ht="15" thickBot="1">
      <c r="A5" s="162" t="s">
        <v>22</v>
      </c>
      <c r="B5" s="163"/>
      <c r="C5" s="164" t="s">
        <v>125</v>
      </c>
      <c r="D5" s="165"/>
      <c r="E5" s="165"/>
      <c r="F5" s="165"/>
      <c r="G5" s="166"/>
      <c r="H5" s="167" t="s">
        <v>23</v>
      </c>
      <c r="I5" s="168"/>
      <c r="J5" s="164" t="str">
        <f>C5</f>
        <v>2023.2122.2-V002</v>
      </c>
      <c r="K5" s="165"/>
      <c r="L5" s="165"/>
      <c r="M5" s="165"/>
      <c r="N5" s="166"/>
    </row>
    <row r="6" spans="1:15" ht="38" customHeight="1" thickBot="1">
      <c r="A6" s="169" t="s">
        <v>24</v>
      </c>
      <c r="B6" s="170"/>
      <c r="C6" s="171" t="s">
        <v>124</v>
      </c>
      <c r="D6" s="172"/>
      <c r="E6" s="172"/>
      <c r="F6" s="172"/>
      <c r="G6" s="173"/>
      <c r="H6" s="169" t="s">
        <v>25</v>
      </c>
      <c r="I6" s="170"/>
      <c r="J6" s="171" t="s">
        <v>123</v>
      </c>
      <c r="K6" s="172"/>
      <c r="L6" s="172"/>
      <c r="M6" s="172"/>
      <c r="N6" s="173"/>
    </row>
    <row r="7" spans="1:15" ht="13" thickBot="1">
      <c r="A7" s="174" t="s">
        <v>26</v>
      </c>
      <c r="B7" s="175"/>
      <c r="C7" s="175"/>
      <c r="D7" s="175"/>
      <c r="E7" s="175"/>
      <c r="F7" s="175"/>
      <c r="G7" s="176"/>
      <c r="H7" s="174" t="s">
        <v>27</v>
      </c>
      <c r="I7" s="175"/>
      <c r="J7" s="175"/>
      <c r="K7" s="175"/>
      <c r="L7" s="175"/>
      <c r="M7" s="175"/>
      <c r="N7" s="176"/>
    </row>
    <row r="8" spans="1:15" ht="7.5" customHeight="1" thickBot="1">
      <c r="A8" s="41"/>
      <c r="B8" s="41"/>
      <c r="C8" s="41"/>
      <c r="D8" s="41"/>
      <c r="E8" s="41"/>
      <c r="F8" s="41"/>
      <c r="G8" s="41"/>
      <c r="H8" s="41"/>
      <c r="I8" s="41"/>
      <c r="J8" s="41"/>
      <c r="K8" s="41"/>
      <c r="L8" s="41"/>
      <c r="M8" s="41"/>
      <c r="N8" s="41"/>
    </row>
    <row r="9" spans="1:15">
      <c r="A9" s="146" t="s">
        <v>28</v>
      </c>
      <c r="B9" s="147"/>
      <c r="C9" s="147"/>
      <c r="D9" s="147"/>
      <c r="E9" s="147"/>
      <c r="F9" s="147"/>
      <c r="G9" s="148"/>
      <c r="H9" s="146" t="s">
        <v>29</v>
      </c>
      <c r="I9" s="147"/>
      <c r="J9" s="147"/>
      <c r="K9" s="147"/>
      <c r="L9" s="147"/>
      <c r="M9" s="147"/>
      <c r="N9" s="148"/>
    </row>
    <row r="10" spans="1:15" ht="26">
      <c r="A10" s="149" t="s">
        <v>126</v>
      </c>
      <c r="B10" s="150"/>
      <c r="C10" s="150"/>
      <c r="D10" s="150"/>
      <c r="E10" s="200" t="str">
        <f>C5</f>
        <v>2023.2122.2-V002</v>
      </c>
      <c r="F10" s="151" t="s">
        <v>30</v>
      </c>
      <c r="G10" s="152"/>
      <c r="H10" s="149" t="s">
        <v>31</v>
      </c>
      <c r="I10" s="150"/>
      <c r="J10" s="150"/>
      <c r="K10" s="150"/>
      <c r="L10" s="200" t="str">
        <f>J5</f>
        <v>2023.2122.2-V002</v>
      </c>
      <c r="M10" s="151" t="s">
        <v>30</v>
      </c>
      <c r="N10" s="152"/>
    </row>
    <row r="11" spans="1:15" ht="34" customHeight="1" thickBot="1">
      <c r="A11" s="136" t="s">
        <v>32</v>
      </c>
      <c r="B11" s="137"/>
      <c r="C11" s="137"/>
      <c r="D11" s="137"/>
      <c r="E11" s="137"/>
      <c r="F11" s="137"/>
      <c r="G11" s="138"/>
      <c r="H11" s="136" t="s">
        <v>33</v>
      </c>
      <c r="I11" s="137"/>
      <c r="J11" s="137"/>
      <c r="K11" s="137"/>
      <c r="L11" s="137"/>
      <c r="M11" s="137"/>
      <c r="N11" s="138"/>
    </row>
    <row r="12" spans="1:15" ht="14.5" customHeight="1" thickBot="1">
      <c r="A12" s="41"/>
      <c r="B12" s="41"/>
      <c r="C12" s="41"/>
      <c r="D12" s="41"/>
      <c r="E12" s="41"/>
      <c r="F12" s="41"/>
      <c r="G12" s="41"/>
      <c r="H12" s="41"/>
      <c r="I12" s="41"/>
      <c r="J12" s="41"/>
      <c r="K12" s="41"/>
      <c r="L12" s="41"/>
      <c r="M12" s="41"/>
      <c r="N12" s="41"/>
    </row>
    <row r="13" spans="1:15" ht="41.15" customHeight="1" thickBot="1">
      <c r="A13" s="139" t="s">
        <v>34</v>
      </c>
      <c r="B13" s="140"/>
      <c r="C13" s="140"/>
      <c r="D13" s="140"/>
      <c r="E13" s="140"/>
      <c r="F13" s="140"/>
      <c r="G13" s="141"/>
      <c r="H13" s="139" t="s">
        <v>35</v>
      </c>
      <c r="I13" s="140"/>
      <c r="J13" s="140"/>
      <c r="K13" s="140"/>
      <c r="L13" s="140"/>
      <c r="M13" s="140"/>
      <c r="N13" s="141"/>
      <c r="O13" s="42"/>
    </row>
    <row r="14" spans="1:15" ht="8.15" customHeight="1" thickBot="1">
      <c r="A14" s="40"/>
      <c r="B14" s="40"/>
      <c r="C14" s="40"/>
      <c r="D14" s="40"/>
      <c r="E14" s="40"/>
      <c r="F14" s="40"/>
      <c r="G14" s="40"/>
      <c r="H14" s="40"/>
      <c r="I14" s="40"/>
      <c r="J14" s="40"/>
      <c r="K14" s="40"/>
      <c r="L14" s="40"/>
      <c r="M14" s="40"/>
      <c r="N14" s="40"/>
    </row>
    <row r="15" spans="1:15">
      <c r="A15" s="43" t="s">
        <v>36</v>
      </c>
      <c r="B15" s="44"/>
      <c r="C15" s="44"/>
      <c r="D15" s="44"/>
      <c r="E15" s="44"/>
      <c r="F15" s="44"/>
      <c r="G15" s="45"/>
      <c r="H15" s="43" t="s">
        <v>37</v>
      </c>
      <c r="I15" s="44"/>
      <c r="J15" s="44"/>
      <c r="K15" s="44"/>
      <c r="L15" s="44"/>
      <c r="M15" s="44"/>
      <c r="N15" s="45"/>
    </row>
    <row r="16" spans="1:15">
      <c r="A16" s="142" t="s">
        <v>38</v>
      </c>
      <c r="B16" s="143"/>
      <c r="C16" s="143"/>
      <c r="D16" s="143"/>
      <c r="E16" s="143"/>
      <c r="F16" s="143"/>
      <c r="G16" s="144"/>
      <c r="H16" s="145" t="s">
        <v>39</v>
      </c>
      <c r="I16" s="143"/>
      <c r="J16" s="143"/>
      <c r="K16" s="143"/>
      <c r="L16" s="143"/>
      <c r="M16" s="143"/>
      <c r="N16" s="144"/>
    </row>
    <row r="17" spans="1:16" ht="14.5">
      <c r="A17" s="132" t="s">
        <v>40</v>
      </c>
      <c r="B17" s="119"/>
      <c r="C17" s="119"/>
      <c r="D17" s="119"/>
      <c r="E17" s="133"/>
      <c r="F17" s="46" t="s">
        <v>41</v>
      </c>
      <c r="G17" s="47"/>
      <c r="H17" s="132" t="s">
        <v>42</v>
      </c>
      <c r="I17" s="119"/>
      <c r="J17" s="119"/>
      <c r="K17" s="119"/>
      <c r="L17" s="133"/>
      <c r="M17" s="46" t="s">
        <v>41</v>
      </c>
      <c r="N17" s="47"/>
    </row>
    <row r="18" spans="1:16" ht="13">
      <c r="A18" s="132" t="s">
        <v>43</v>
      </c>
      <c r="B18" s="133"/>
      <c r="C18" s="72" t="s">
        <v>44</v>
      </c>
      <c r="D18" s="134" t="s">
        <v>45</v>
      </c>
      <c r="E18" s="119"/>
      <c r="F18" s="119"/>
      <c r="G18" s="135"/>
      <c r="H18" s="132" t="s">
        <v>46</v>
      </c>
      <c r="I18" s="133"/>
      <c r="J18" s="72" t="str">
        <f>C18</f>
        <v>3</v>
      </c>
      <c r="K18" s="134" t="s">
        <v>108</v>
      </c>
      <c r="L18" s="119"/>
      <c r="M18" s="119"/>
      <c r="N18" s="135"/>
    </row>
    <row r="19" spans="1:16" ht="13" thickBot="1">
      <c r="A19" s="126" t="s">
        <v>47</v>
      </c>
      <c r="B19" s="127"/>
      <c r="C19" s="127"/>
      <c r="D19" s="127"/>
      <c r="E19" s="127"/>
      <c r="F19" s="127"/>
      <c r="G19" s="128"/>
      <c r="H19" s="126" t="s">
        <v>48</v>
      </c>
      <c r="I19" s="127"/>
      <c r="J19" s="127"/>
      <c r="K19" s="127"/>
      <c r="L19" s="127"/>
      <c r="M19" s="127"/>
      <c r="N19" s="128"/>
    </row>
    <row r="20" spans="1:16" ht="7.5" customHeight="1" thickBot="1">
      <c r="A20" s="41"/>
      <c r="B20" s="41"/>
      <c r="C20" s="41"/>
      <c r="D20" s="41"/>
      <c r="E20" s="41"/>
      <c r="F20" s="41"/>
      <c r="G20" s="41"/>
      <c r="H20" s="41"/>
      <c r="I20" s="41"/>
      <c r="J20" s="41"/>
      <c r="K20" s="41"/>
      <c r="L20" s="41"/>
      <c r="M20" s="41"/>
      <c r="N20" s="41"/>
    </row>
    <row r="21" spans="1:16">
      <c r="A21" s="129" t="s">
        <v>49</v>
      </c>
      <c r="B21" s="130"/>
      <c r="C21" s="130"/>
      <c r="D21" s="130"/>
      <c r="E21" s="130"/>
      <c r="F21" s="130"/>
      <c r="G21" s="131"/>
      <c r="H21" s="129" t="s">
        <v>50</v>
      </c>
      <c r="I21" s="130"/>
      <c r="J21" s="130"/>
      <c r="K21" s="130"/>
      <c r="L21" s="130"/>
      <c r="M21" s="130"/>
      <c r="N21" s="131"/>
    </row>
    <row r="22" spans="1:16" ht="13.5" thickBot="1">
      <c r="A22" s="126" t="s">
        <v>51</v>
      </c>
      <c r="B22" s="127"/>
      <c r="C22" s="127"/>
      <c r="D22" s="73">
        <v>0.99930555555555556</v>
      </c>
      <c r="E22" s="48" t="s">
        <v>52</v>
      </c>
      <c r="F22" s="74">
        <v>46043</v>
      </c>
      <c r="G22" s="49"/>
      <c r="H22" s="126" t="s">
        <v>53</v>
      </c>
      <c r="I22" s="127"/>
      <c r="J22" s="127"/>
      <c r="K22" s="73">
        <f>D22</f>
        <v>0.99930555555555556</v>
      </c>
      <c r="L22" s="50" t="s">
        <v>54</v>
      </c>
      <c r="M22" s="74">
        <f>F22</f>
        <v>46043</v>
      </c>
      <c r="N22" s="49"/>
    </row>
    <row r="23" spans="1:16" ht="13" thickBot="1">
      <c r="A23" s="40"/>
      <c r="B23" s="40"/>
      <c r="C23" s="40"/>
      <c r="D23" s="40"/>
      <c r="E23" s="40"/>
      <c r="F23" s="40"/>
      <c r="G23" s="40"/>
      <c r="H23" s="40"/>
      <c r="I23" s="40"/>
      <c r="J23" s="40"/>
      <c r="K23" s="40"/>
      <c r="L23" s="40"/>
      <c r="M23" s="40"/>
      <c r="N23" s="40"/>
    </row>
    <row r="24" spans="1:16" ht="39" customHeight="1" thickBot="1">
      <c r="A24" s="120" t="s">
        <v>55</v>
      </c>
      <c r="B24" s="121"/>
      <c r="C24" s="121"/>
      <c r="D24" s="121"/>
      <c r="E24" s="121"/>
      <c r="F24" s="121"/>
      <c r="G24" s="122"/>
      <c r="H24" s="120" t="s">
        <v>56</v>
      </c>
      <c r="I24" s="121"/>
      <c r="J24" s="121"/>
      <c r="K24" s="121"/>
      <c r="L24" s="121"/>
      <c r="M24" s="121"/>
      <c r="N24" s="122"/>
      <c r="O24" s="42"/>
    </row>
    <row r="25" spans="1:16" ht="14.25" customHeight="1" thickBot="1">
      <c r="A25" s="40"/>
      <c r="B25" s="40"/>
      <c r="C25" s="40"/>
      <c r="D25" s="40"/>
      <c r="E25" s="40"/>
      <c r="F25" s="40"/>
      <c r="G25" s="40"/>
      <c r="H25" s="40"/>
      <c r="I25" s="40"/>
      <c r="J25" s="40"/>
      <c r="K25" s="40"/>
      <c r="L25" s="40"/>
      <c r="M25" s="40"/>
      <c r="N25" s="40"/>
    </row>
    <row r="26" spans="1:16" ht="15" thickBot="1">
      <c r="A26" s="123" t="s">
        <v>57</v>
      </c>
      <c r="B26" s="124"/>
      <c r="C26" s="124"/>
      <c r="D26" s="124"/>
      <c r="E26" s="125"/>
      <c r="F26" s="52">
        <f>F22+5</f>
        <v>46048</v>
      </c>
      <c r="G26" s="51"/>
      <c r="H26" s="123" t="s">
        <v>58</v>
      </c>
      <c r="I26" s="124"/>
      <c r="J26" s="124"/>
      <c r="K26" s="124"/>
      <c r="L26" s="125"/>
      <c r="M26" s="75">
        <f>F26</f>
        <v>46048</v>
      </c>
      <c r="N26" s="51"/>
    </row>
    <row r="27" spans="1:16" ht="15" thickBot="1">
      <c r="A27" s="123" t="s">
        <v>59</v>
      </c>
      <c r="B27" s="124"/>
      <c r="C27" s="124"/>
      <c r="D27" s="124"/>
      <c r="E27" s="124"/>
      <c r="F27" s="52" t="s">
        <v>127</v>
      </c>
      <c r="G27" s="76"/>
      <c r="H27" s="123" t="s">
        <v>60</v>
      </c>
      <c r="I27" s="124"/>
      <c r="J27" s="124"/>
      <c r="K27" s="124"/>
      <c r="L27" s="124"/>
      <c r="M27" s="52" t="str">
        <f>F27</f>
        <v>30% / 70%</v>
      </c>
      <c r="N27" s="51"/>
    </row>
    <row r="28" spans="1:16" ht="14.5" customHeight="1">
      <c r="A28" s="153" t="s">
        <v>119</v>
      </c>
      <c r="B28" s="154"/>
      <c r="C28" s="154"/>
      <c r="D28" s="154"/>
      <c r="E28" s="154"/>
      <c r="F28" s="154"/>
      <c r="G28" s="155"/>
      <c r="H28" s="153" t="s">
        <v>120</v>
      </c>
      <c r="I28" s="154"/>
      <c r="J28" s="154"/>
      <c r="K28" s="154"/>
      <c r="L28" s="154"/>
      <c r="M28" s="154"/>
      <c r="N28" s="155"/>
    </row>
    <row r="29" spans="1:16" ht="15" customHeight="1" thickBot="1">
      <c r="A29" s="156"/>
      <c r="B29" s="157"/>
      <c r="C29" s="157"/>
      <c r="D29" s="157"/>
      <c r="E29" s="157"/>
      <c r="F29" s="157"/>
      <c r="G29" s="158"/>
      <c r="H29" s="156"/>
      <c r="I29" s="157"/>
      <c r="J29" s="157"/>
      <c r="K29" s="157"/>
      <c r="L29" s="157"/>
      <c r="M29" s="157"/>
      <c r="N29" s="158"/>
    </row>
    <row r="30" spans="1:16" ht="38.9" customHeight="1">
      <c r="A30" s="118" t="s">
        <v>121</v>
      </c>
      <c r="B30" s="118"/>
      <c r="C30" s="118"/>
      <c r="D30" s="118"/>
      <c r="E30" s="118"/>
      <c r="F30" s="118"/>
      <c r="G30" s="118"/>
      <c r="H30" s="118" t="s">
        <v>122</v>
      </c>
      <c r="I30" s="118"/>
      <c r="J30" s="118"/>
      <c r="K30" s="118"/>
      <c r="L30" s="118"/>
      <c r="M30" s="118"/>
      <c r="N30" s="118"/>
    </row>
    <row r="31" spans="1:16" ht="13.4" customHeight="1" thickBot="1">
      <c r="A31" s="119" t="s">
        <v>61</v>
      </c>
      <c r="B31" s="119"/>
      <c r="C31" s="119"/>
      <c r="D31" s="119"/>
      <c r="E31" s="119"/>
      <c r="F31" s="119"/>
      <c r="G31" s="119"/>
      <c r="H31" s="119" t="s">
        <v>62</v>
      </c>
      <c r="I31" s="119"/>
      <c r="J31" s="119"/>
      <c r="K31" s="119"/>
      <c r="L31" s="119"/>
      <c r="M31" s="119"/>
      <c r="N31" s="119"/>
    </row>
    <row r="32" spans="1:16" ht="39" customHeight="1">
      <c r="A32" s="83" t="s">
        <v>63</v>
      </c>
      <c r="B32" s="84"/>
      <c r="C32" s="84"/>
      <c r="D32" s="84"/>
      <c r="E32" s="84"/>
      <c r="F32" s="84"/>
      <c r="G32" s="85"/>
      <c r="H32" s="86" t="s">
        <v>64</v>
      </c>
      <c r="I32" s="87"/>
      <c r="J32" s="87"/>
      <c r="K32" s="87"/>
      <c r="L32" s="87"/>
      <c r="M32" s="87"/>
      <c r="N32" s="88"/>
      <c r="O32" s="89"/>
      <c r="P32" s="89"/>
    </row>
    <row r="33" spans="1:16" ht="24.75" customHeight="1">
      <c r="A33" s="90" t="s">
        <v>65</v>
      </c>
      <c r="B33" s="91"/>
      <c r="C33" s="91"/>
      <c r="D33" s="91"/>
      <c r="E33" s="91"/>
      <c r="F33" s="91"/>
      <c r="G33" s="92"/>
      <c r="H33" s="93" t="s">
        <v>66</v>
      </c>
      <c r="I33" s="94"/>
      <c r="J33" s="94"/>
      <c r="K33" s="94"/>
      <c r="L33" s="94"/>
      <c r="M33" s="94"/>
      <c r="N33" s="95"/>
      <c r="O33" s="89"/>
      <c r="P33" s="89"/>
    </row>
    <row r="34" spans="1:16">
      <c r="A34" s="96" t="s">
        <v>67</v>
      </c>
      <c r="B34" s="97"/>
      <c r="C34" s="97"/>
      <c r="D34" s="97"/>
      <c r="E34" s="97"/>
      <c r="F34" s="97"/>
      <c r="G34" s="98"/>
      <c r="H34" s="54" t="s">
        <v>68</v>
      </c>
      <c r="I34" s="55"/>
      <c r="J34" s="55"/>
      <c r="K34" s="55"/>
      <c r="L34" s="55"/>
      <c r="M34" s="53"/>
      <c r="N34" s="56"/>
      <c r="O34" s="89"/>
      <c r="P34" s="89"/>
    </row>
    <row r="35" spans="1:16">
      <c r="A35" s="77" t="s">
        <v>69</v>
      </c>
      <c r="B35" s="78"/>
      <c r="C35" s="78"/>
      <c r="D35" s="78"/>
      <c r="E35" s="78"/>
      <c r="F35" s="78"/>
      <c r="G35" s="79"/>
      <c r="H35" s="80" t="s">
        <v>70</v>
      </c>
      <c r="I35" s="81"/>
      <c r="J35" s="81"/>
      <c r="K35" s="81"/>
      <c r="L35" s="81"/>
      <c r="M35" s="81"/>
      <c r="N35" s="82"/>
      <c r="O35" s="89"/>
      <c r="P35" s="89"/>
    </row>
    <row r="36" spans="1:16" ht="28.5" customHeight="1">
      <c r="A36" s="99" t="s">
        <v>71</v>
      </c>
      <c r="B36" s="100"/>
      <c r="C36" s="100"/>
      <c r="D36" s="100"/>
      <c r="E36" s="100"/>
      <c r="F36" s="100"/>
      <c r="G36" s="101"/>
      <c r="H36" s="102" t="s">
        <v>72</v>
      </c>
      <c r="I36" s="103"/>
      <c r="J36" s="103"/>
      <c r="K36" s="103"/>
      <c r="L36" s="103"/>
      <c r="M36" s="103"/>
      <c r="N36" s="104"/>
      <c r="O36" s="89"/>
      <c r="P36" s="89"/>
    </row>
    <row r="37" spans="1:16" ht="12.65" customHeight="1">
      <c r="A37" s="109" t="s">
        <v>73</v>
      </c>
      <c r="B37" s="110"/>
      <c r="C37" s="110"/>
      <c r="D37" s="110"/>
      <c r="E37" s="110"/>
      <c r="F37" s="110"/>
      <c r="G37" s="111"/>
      <c r="H37" s="112" t="s">
        <v>74</v>
      </c>
      <c r="I37" s="113"/>
      <c r="J37" s="113"/>
      <c r="K37" s="113"/>
      <c r="L37" s="113"/>
      <c r="M37" s="113"/>
      <c r="N37" s="114"/>
      <c r="O37" s="89"/>
      <c r="P37" s="89"/>
    </row>
    <row r="38" spans="1:16">
      <c r="A38" s="77" t="s">
        <v>75</v>
      </c>
      <c r="B38" s="78"/>
      <c r="C38" s="78"/>
      <c r="D38" s="78"/>
      <c r="E38" s="78"/>
      <c r="F38" s="78"/>
      <c r="G38" s="79"/>
      <c r="H38" s="115" t="s">
        <v>76</v>
      </c>
      <c r="I38" s="116"/>
      <c r="J38" s="116"/>
      <c r="K38" s="116"/>
      <c r="L38" s="116"/>
      <c r="M38" s="116"/>
      <c r="N38" s="117"/>
      <c r="O38" s="89"/>
      <c r="P38" s="89"/>
    </row>
    <row r="39" spans="1:16">
      <c r="A39" s="77" t="s">
        <v>77</v>
      </c>
      <c r="B39" s="78"/>
      <c r="C39" s="78"/>
      <c r="D39" s="78"/>
      <c r="E39" s="78"/>
      <c r="F39" s="78"/>
      <c r="G39" s="79"/>
      <c r="H39" s="80" t="s">
        <v>78</v>
      </c>
      <c r="I39" s="81"/>
      <c r="J39" s="81"/>
      <c r="K39" s="81"/>
      <c r="L39" s="81"/>
      <c r="M39" s="81"/>
      <c r="N39" s="82"/>
      <c r="O39" s="89"/>
      <c r="P39" s="89"/>
    </row>
    <row r="40" spans="1:16" ht="15.75" customHeight="1" thickBot="1">
      <c r="A40" s="105" t="s">
        <v>79</v>
      </c>
      <c r="B40" s="106"/>
      <c r="C40" s="106"/>
      <c r="D40" s="106"/>
      <c r="E40" s="106"/>
      <c r="F40" s="106"/>
      <c r="G40" s="107"/>
      <c r="H40" s="105" t="s">
        <v>80</v>
      </c>
      <c r="I40" s="106"/>
      <c r="J40" s="106"/>
      <c r="K40" s="106"/>
      <c r="L40" s="106"/>
      <c r="M40" s="106"/>
      <c r="N40" s="107"/>
      <c r="O40" s="89"/>
      <c r="P40" s="89"/>
    </row>
    <row r="41" spans="1:16" ht="9" customHeight="1" thickBot="1">
      <c r="A41" s="108"/>
      <c r="B41" s="108"/>
      <c r="C41" s="108"/>
      <c r="D41" s="108"/>
      <c r="E41" s="108"/>
      <c r="F41" s="108"/>
      <c r="G41" s="108"/>
      <c r="H41" s="108"/>
      <c r="I41" s="108"/>
      <c r="J41" s="108"/>
      <c r="K41" s="108"/>
      <c r="L41" s="108"/>
      <c r="M41" s="108"/>
      <c r="N41" s="108"/>
      <c r="O41" s="89"/>
      <c r="P41" s="89"/>
    </row>
    <row r="42" spans="1:16" ht="14.25" customHeight="1">
      <c r="A42" s="40"/>
      <c r="B42" s="40"/>
      <c r="C42" s="40"/>
      <c r="D42" s="40"/>
      <c r="E42" s="57"/>
      <c r="F42" s="40"/>
      <c r="G42" s="40"/>
      <c r="H42" s="40"/>
      <c r="I42" s="40"/>
      <c r="J42" s="40"/>
      <c r="K42" s="40"/>
      <c r="L42" s="57"/>
      <c r="M42" s="40"/>
      <c r="N42" s="40"/>
    </row>
    <row r="43" spans="1:16" ht="13.4" customHeight="1">
      <c r="A43" s="58" t="s">
        <v>81</v>
      </c>
      <c r="B43" s="40"/>
      <c r="C43" s="40"/>
      <c r="D43" s="40"/>
      <c r="E43" s="40"/>
      <c r="F43" s="40"/>
      <c r="G43" s="40"/>
      <c r="H43" s="58" t="s">
        <v>82</v>
      </c>
      <c r="I43" s="40"/>
      <c r="J43" s="40"/>
      <c r="K43" s="40"/>
      <c r="L43" s="40"/>
      <c r="M43" s="40"/>
      <c r="N43" s="40"/>
    </row>
    <row r="44" spans="1:16" ht="11.9" customHeight="1">
      <c r="A44" s="58" t="s">
        <v>83</v>
      </c>
      <c r="B44" s="40"/>
      <c r="C44" s="40"/>
      <c r="D44" s="40"/>
      <c r="E44" s="40"/>
      <c r="F44" s="40"/>
      <c r="G44" s="40"/>
      <c r="H44" s="58" t="s">
        <v>84</v>
      </c>
      <c r="I44" s="40"/>
      <c r="J44" s="40"/>
      <c r="K44" s="40"/>
      <c r="L44" s="40"/>
      <c r="M44" s="40"/>
      <c r="N44" s="40"/>
    </row>
    <row r="45" spans="1:16" ht="15.75" customHeight="1"/>
    <row r="53" ht="6.75" customHeight="1"/>
    <row r="59" ht="26.25" customHeight="1"/>
    <row r="62" ht="42.75" customHeight="1"/>
    <row r="63" ht="17.25" customHeight="1"/>
  </sheetData>
  <mergeCells count="70">
    <mergeCell ref="H28:N29"/>
    <mergeCell ref="A28:G29"/>
    <mergeCell ref="A1:G1"/>
    <mergeCell ref="H1:N1"/>
    <mergeCell ref="A4:F4"/>
    <mergeCell ref="H4:M4"/>
    <mergeCell ref="A5:B5"/>
    <mergeCell ref="C5:G5"/>
    <mergeCell ref="H5:I5"/>
    <mergeCell ref="J5:N5"/>
    <mergeCell ref="A6:B6"/>
    <mergeCell ref="C6:G6"/>
    <mergeCell ref="H6:I6"/>
    <mergeCell ref="J6:N6"/>
    <mergeCell ref="A7:G7"/>
    <mergeCell ref="H7:N7"/>
    <mergeCell ref="A9:G9"/>
    <mergeCell ref="H9:N9"/>
    <mergeCell ref="A10:D10"/>
    <mergeCell ref="F10:G10"/>
    <mergeCell ref="H10:K10"/>
    <mergeCell ref="M10:N10"/>
    <mergeCell ref="A11:G11"/>
    <mergeCell ref="H11:N11"/>
    <mergeCell ref="A13:G13"/>
    <mergeCell ref="H13:N13"/>
    <mergeCell ref="A16:G16"/>
    <mergeCell ref="H16:N16"/>
    <mergeCell ref="A17:E17"/>
    <mergeCell ref="H17:L17"/>
    <mergeCell ref="A18:B18"/>
    <mergeCell ref="D18:G18"/>
    <mergeCell ref="H18:I18"/>
    <mergeCell ref="K18:N18"/>
    <mergeCell ref="A19:G19"/>
    <mergeCell ref="H19:N19"/>
    <mergeCell ref="A21:G21"/>
    <mergeCell ref="H21:N21"/>
    <mergeCell ref="A22:C22"/>
    <mergeCell ref="H22:J22"/>
    <mergeCell ref="A24:G24"/>
    <mergeCell ref="H24:N24"/>
    <mergeCell ref="A26:E26"/>
    <mergeCell ref="H26:L26"/>
    <mergeCell ref="A27:E27"/>
    <mergeCell ref="H27:L27"/>
    <mergeCell ref="A37:G37"/>
    <mergeCell ref="H37:N37"/>
    <mergeCell ref="A38:G38"/>
    <mergeCell ref="H38:N38"/>
    <mergeCell ref="A30:G30"/>
    <mergeCell ref="H30:N30"/>
    <mergeCell ref="A31:G31"/>
    <mergeCell ref="H31:N31"/>
    <mergeCell ref="A39:G39"/>
    <mergeCell ref="H39:N39"/>
    <mergeCell ref="A32:G32"/>
    <mergeCell ref="H32:N32"/>
    <mergeCell ref="O32:P41"/>
    <mergeCell ref="A33:G33"/>
    <mergeCell ref="H33:N33"/>
    <mergeCell ref="A34:G34"/>
    <mergeCell ref="A35:G35"/>
    <mergeCell ref="H35:N35"/>
    <mergeCell ref="A36:G36"/>
    <mergeCell ref="H36:N36"/>
    <mergeCell ref="A40:G40"/>
    <mergeCell ref="H40:N40"/>
    <mergeCell ref="A41:G41"/>
    <mergeCell ref="H41:N41"/>
  </mergeCells>
  <hyperlinks>
    <hyperlink ref="F17" r:id="rId1" xr:uid="{CF65B18E-6353-4079-8065-63E2D9CB6B07}"/>
    <hyperlink ref="A35" r:id="rId2" display="Постанова 153" xr:uid="{74375D80-D5AC-4D4A-BE8A-CB42F549743D}"/>
    <hyperlink ref="A36:G36" r:id="rId3" display="http://zakon0.rada.gov.ua/laws/show/276_730" xr:uid="{CC4BDD8E-BA48-4ADA-AB79-FF9F8A97731E}"/>
    <hyperlink ref="A38" r:id="rId4" display="3) Перелік організацій-виконавців, які заявили право на податкові пільги " xr:uid="{16F938B4-7C41-468E-B063-18F615DD9821}"/>
    <hyperlink ref="A37:G37" r:id="rId5" location="Text" display="3) Рамкова угода між Урядом України і Комісією Європейських Співтовариств" xr:uid="{58CC2DD4-43FE-43C9-9722-28CCDB6A0233}"/>
    <hyperlink ref="A38:G38" r:id="rId6" display="4) Перелік зареєстрованих проєктів з планами закупівель" xr:uid="{16FEC20B-93C6-4AED-A8D4-A5F840254C94}"/>
    <hyperlink ref="A39" r:id="rId7" display="Податковий кодекс" xr:uid="{AA7227BB-9944-4942-9DA8-63B3CAC34EA5}"/>
    <hyperlink ref="A40" r:id="rId8" display="Податковий кодекс" xr:uid="{F24188F1-5388-491D-9A3F-721BF5CCFB93}"/>
    <hyperlink ref="A40:G40" r:id="rId9" display="5) Procurement plan published at the open source Government Portal" xr:uid="{5BDD9E05-BEC6-4F9F-A55A-9FF144199C43}"/>
    <hyperlink ref="M17" r:id="rId10" xr:uid="{CC0AAD0A-DF91-4D35-B75A-A1B209025853}"/>
    <hyperlink ref="H35" r:id="rId11" display="Постанова 153" xr:uid="{5983EE52-3FD7-45C9-9328-A88686510B39}"/>
    <hyperlink ref="H36:N36" r:id="rId12" display="http://zakon0.rada.gov.ua/laws/show/276_730" xr:uid="{E4224A64-0D43-4E7D-A775-5F9555ABEC22}"/>
    <hyperlink ref="H38" r:id="rId13" display="Перелік організацій-виконавців, які заявили право на податкові пільги " xr:uid="{0DCFFBF5-76D6-48CD-BE70-D4DA1170394C}"/>
    <hyperlink ref="H40" r:id="rId14" display="Податковий кодекс" xr:uid="{0C067B36-81FA-4FB7-865D-3E29057BBF34}"/>
    <hyperlink ref="H38:N38" r:id="rId15" display="4) List of registered projects with procurement plans" xr:uid="{13EB795B-4771-49A6-A7F8-3E4AB32DCBBF}"/>
    <hyperlink ref="H37:N37" r:id="rId16" location="o1" display="3) Framework Agreement between the Government of Ukraine and the Commission of European Communities" xr:uid="{A8A77E5A-94B2-42BF-A067-3327B9B0C647}"/>
    <hyperlink ref="H39" r:id="rId17" display="Податковий кодекс" xr:uid="{9B1D437F-C034-4FA5-AEB7-757C31FB56C6}"/>
    <hyperlink ref="H40:N40" r:id="rId18" display="5) Procurement plan published at the open source Government Portal" xr:uid="{FA5115ED-E29E-4011-90EF-A37C1109B5DB}"/>
  </hyperlinks>
  <pageMargins left="0.23622047244094491" right="0.23622047244094491" top="0.55118110236220474" bottom="0.55118110236220474" header="0.19685039370078741" footer="0.19685039370078741"/>
  <pageSetup fitToHeight="4" orientation="portrait" r:id="rId19"/>
  <drawing r:id="rId2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53749B-02C2-49DB-A77A-1451BF37A6B9}">
  <dimension ref="B1:M45"/>
  <sheetViews>
    <sheetView topLeftCell="A10" zoomScale="75" zoomScaleNormal="75" workbookViewId="0">
      <selection activeCell="B16" sqref="B16:H16"/>
    </sheetView>
  </sheetViews>
  <sheetFormatPr defaultColWidth="11.453125" defaultRowHeight="27" customHeight="1"/>
  <cols>
    <col min="1" max="1" width="2" style="3" customWidth="1"/>
    <col min="2" max="2" width="4" style="1" customWidth="1"/>
    <col min="3" max="3" width="25.81640625" style="2" customWidth="1"/>
    <col min="4" max="4" width="43" style="2" customWidth="1"/>
    <col min="5" max="5" width="6.1796875" style="2" customWidth="1"/>
    <col min="6" max="6" width="6" style="2" customWidth="1"/>
    <col min="7" max="7" width="13.7265625" style="2" customWidth="1"/>
    <col min="8" max="8" width="11.1796875" style="2" bestFit="1" customWidth="1"/>
    <col min="9" max="9" width="12.54296875" style="2" bestFit="1" customWidth="1"/>
    <col min="10" max="10" width="3" style="2" customWidth="1"/>
    <col min="11" max="11" width="4" style="2" customWidth="1"/>
    <col min="12" max="12" width="2.1796875" style="3" customWidth="1"/>
    <col min="13" max="16384" width="11.453125" style="3"/>
  </cols>
  <sheetData>
    <row r="1" spans="2:12" ht="10.5" customHeight="1"/>
    <row r="2" spans="2:12" ht="10.5" customHeight="1"/>
    <row r="3" spans="2:12" ht="61.5" customHeight="1">
      <c r="D3" s="193" t="s">
        <v>0</v>
      </c>
      <c r="E3" s="194"/>
      <c r="H3" s="195"/>
      <c r="I3" s="195"/>
      <c r="J3" s="195"/>
      <c r="K3" s="1"/>
    </row>
    <row r="4" spans="2:12" ht="16.5" customHeight="1">
      <c r="H4" s="1"/>
      <c r="I4" s="1"/>
      <c r="J4" s="1"/>
      <c r="K4" s="1"/>
    </row>
    <row r="5" spans="2:12" ht="17.25" customHeight="1">
      <c r="B5" s="67"/>
      <c r="C5" s="196"/>
      <c r="D5" s="196"/>
      <c r="E5" s="196"/>
      <c r="F5" s="196"/>
      <c r="G5" s="196"/>
      <c r="H5" s="196"/>
      <c r="I5" s="196"/>
      <c r="J5" s="196"/>
      <c r="K5" s="68"/>
    </row>
    <row r="6" spans="2:12" ht="69.75" customHeight="1">
      <c r="C6" s="197" t="s">
        <v>118</v>
      </c>
      <c r="D6" s="198"/>
      <c r="E6" s="198"/>
      <c r="F6" s="198"/>
      <c r="G6" s="198"/>
      <c r="H6" s="198"/>
      <c r="I6" s="198"/>
      <c r="J6" s="198"/>
      <c r="K6" s="4"/>
    </row>
    <row r="7" spans="2:12" ht="42" hidden="1" customHeight="1">
      <c r="C7" s="4"/>
      <c r="D7" s="4"/>
      <c r="E7" s="4"/>
      <c r="F7" s="4"/>
      <c r="G7" s="4"/>
      <c r="H7" s="4"/>
      <c r="I7" s="4"/>
      <c r="J7" s="4"/>
      <c r="K7" s="4"/>
    </row>
    <row r="8" spans="2:12" ht="18" customHeight="1">
      <c r="B8" s="5"/>
      <c r="C8" s="180" t="s">
        <v>1</v>
      </c>
      <c r="D8" s="180"/>
      <c r="E8" s="180"/>
      <c r="F8" s="180"/>
      <c r="G8" s="180"/>
      <c r="H8" s="180"/>
      <c r="I8" s="180"/>
      <c r="J8" s="180"/>
      <c r="K8" s="6"/>
      <c r="L8" s="5"/>
    </row>
    <row r="9" spans="2:12" ht="18" customHeight="1">
      <c r="B9" s="5"/>
      <c r="C9" s="6"/>
      <c r="D9" s="6" t="s">
        <v>2</v>
      </c>
      <c r="E9" s="191" t="str">
        <f>Запрошення!E10</f>
        <v>2023.2122.2-V002</v>
      </c>
      <c r="F9" s="191"/>
      <c r="G9" s="192"/>
      <c r="H9" s="6"/>
      <c r="I9" s="6"/>
      <c r="J9" s="6"/>
      <c r="K9" s="6"/>
      <c r="L9" s="5"/>
    </row>
    <row r="10" spans="2:12" ht="47.5" customHeight="1">
      <c r="C10" s="179" t="s">
        <v>128</v>
      </c>
      <c r="D10" s="180"/>
      <c r="E10" s="180"/>
      <c r="F10" s="180"/>
      <c r="G10" s="180"/>
      <c r="H10" s="180"/>
      <c r="I10" s="180"/>
      <c r="J10" s="180"/>
      <c r="K10" s="6"/>
    </row>
    <row r="11" spans="2:12" ht="24" customHeight="1">
      <c r="B11" s="181"/>
      <c r="C11" s="181"/>
      <c r="D11" s="181"/>
      <c r="E11" s="69"/>
      <c r="F11" s="69"/>
      <c r="H11" s="69"/>
      <c r="I11" s="69"/>
      <c r="J11" s="3"/>
      <c r="K11" s="3"/>
    </row>
    <row r="12" spans="2:12" s="2" customFormat="1" ht="46.5">
      <c r="B12" s="8" t="s">
        <v>3</v>
      </c>
      <c r="C12" s="8" t="s">
        <v>4</v>
      </c>
      <c r="D12" s="9" t="s">
        <v>133</v>
      </c>
      <c r="E12" s="182" t="s">
        <v>5</v>
      </c>
      <c r="F12" s="183"/>
      <c r="G12" s="8" t="s">
        <v>6</v>
      </c>
      <c r="H12" s="8" t="s">
        <v>7</v>
      </c>
      <c r="I12" s="8" t="s">
        <v>8</v>
      </c>
      <c r="K12" s="7"/>
    </row>
    <row r="13" spans="2:12" s="2" customFormat="1" ht="15.5">
      <c r="B13" s="9">
        <v>1</v>
      </c>
      <c r="C13" s="70" t="s">
        <v>110</v>
      </c>
      <c r="D13" s="10"/>
      <c r="E13" s="11" t="s">
        <v>9</v>
      </c>
      <c r="F13" s="71">
        <v>200</v>
      </c>
      <c r="G13" s="11" t="s">
        <v>109</v>
      </c>
      <c r="H13" s="12"/>
      <c r="I13" s="13">
        <f>H13*F13</f>
        <v>0</v>
      </c>
      <c r="K13" s="14"/>
    </row>
    <row r="14" spans="2:12" s="2" customFormat="1" ht="15.5">
      <c r="B14" s="9">
        <v>2</v>
      </c>
      <c r="C14" s="70" t="s">
        <v>129</v>
      </c>
      <c r="D14" s="10"/>
      <c r="E14" s="11" t="s">
        <v>9</v>
      </c>
      <c r="F14" s="71">
        <v>200</v>
      </c>
      <c r="G14" s="11" t="s">
        <v>109</v>
      </c>
      <c r="H14" s="12"/>
      <c r="I14" s="13">
        <f>H14*F14</f>
        <v>0</v>
      </c>
      <c r="K14" s="14"/>
    </row>
    <row r="15" spans="2:12" s="2" customFormat="1" ht="56">
      <c r="B15" s="9">
        <v>3</v>
      </c>
      <c r="C15" s="201" t="s">
        <v>130</v>
      </c>
      <c r="D15" s="10" t="s">
        <v>131</v>
      </c>
      <c r="E15" s="11" t="s">
        <v>9</v>
      </c>
      <c r="F15" s="202">
        <v>1</v>
      </c>
      <c r="G15" s="11" t="s">
        <v>132</v>
      </c>
      <c r="H15" s="12">
        <v>102000</v>
      </c>
      <c r="I15" s="13">
        <f t="shared" ref="I15" si="0">H15*F15</f>
        <v>102000</v>
      </c>
      <c r="K15" s="14"/>
    </row>
    <row r="16" spans="2:12" s="2" customFormat="1" ht="30.75" customHeight="1">
      <c r="B16" s="184" t="s">
        <v>8</v>
      </c>
      <c r="C16" s="185"/>
      <c r="D16" s="185"/>
      <c r="E16" s="185"/>
      <c r="F16" s="185"/>
      <c r="G16" s="185"/>
      <c r="H16" s="186"/>
      <c r="I16" s="15">
        <f>SUM(I13:I15)</f>
        <v>102000</v>
      </c>
      <c r="K16" s="14"/>
    </row>
    <row r="17" spans="2:11" s="2" customFormat="1" ht="30.75" customHeight="1">
      <c r="B17" s="187"/>
      <c r="C17" s="187"/>
      <c r="D17" s="187"/>
      <c r="E17" s="187"/>
      <c r="F17" s="187"/>
      <c r="G17" s="187"/>
      <c r="H17" s="187"/>
      <c r="I17" s="187"/>
      <c r="K17" s="14"/>
    </row>
    <row r="18" spans="2:11" s="2" customFormat="1" ht="30.75" customHeight="1">
      <c r="B18" s="188" t="s">
        <v>111</v>
      </c>
      <c r="C18" s="188"/>
      <c r="D18" s="188"/>
      <c r="E18" s="188"/>
      <c r="F18" s="188"/>
      <c r="G18" s="188"/>
      <c r="H18" s="188"/>
      <c r="I18" s="188"/>
      <c r="K18" s="14"/>
    </row>
    <row r="19" spans="2:11" s="2" customFormat="1" ht="30.75" customHeight="1">
      <c r="B19" s="16"/>
      <c r="C19" s="189" t="s">
        <v>112</v>
      </c>
      <c r="D19" s="189"/>
      <c r="E19" s="190">
        <v>46054</v>
      </c>
      <c r="F19" s="190"/>
      <c r="G19" s="17"/>
      <c r="H19" s="18"/>
      <c r="I19" s="18"/>
      <c r="K19" s="14"/>
    </row>
    <row r="20" spans="2:11" s="2" customFormat="1" ht="30.75" customHeight="1">
      <c r="B20" s="19"/>
      <c r="C20" s="177" t="s">
        <v>113</v>
      </c>
      <c r="D20" s="177"/>
      <c r="E20" s="177"/>
      <c r="F20" s="177"/>
      <c r="G20" s="177"/>
      <c r="H20" s="177"/>
      <c r="I20" s="178"/>
      <c r="K20" s="14"/>
    </row>
    <row r="21" spans="2:11" ht="38.5" customHeight="1">
      <c r="B21" s="19"/>
      <c r="C21" s="177" t="s">
        <v>114</v>
      </c>
      <c r="D21" s="177"/>
      <c r="E21" s="177"/>
      <c r="F21" s="177"/>
      <c r="G21" s="177"/>
      <c r="H21" s="177"/>
      <c r="I21" s="178"/>
      <c r="K21" s="14"/>
    </row>
    <row r="22" spans="2:11" ht="57" customHeight="1">
      <c r="B22" s="19"/>
      <c r="C22" s="177" t="s">
        <v>115</v>
      </c>
      <c r="D22" s="177"/>
      <c r="E22" s="177"/>
      <c r="F22" s="177"/>
      <c r="G22" s="177"/>
      <c r="H22" s="177"/>
      <c r="I22" s="178"/>
      <c r="K22" s="14"/>
    </row>
    <row r="23" spans="2:11" ht="55" customHeight="1">
      <c r="B23" s="20"/>
      <c r="C23" s="177" t="s">
        <v>116</v>
      </c>
      <c r="D23" s="177"/>
      <c r="E23" s="177"/>
      <c r="F23" s="177"/>
      <c r="G23" s="177"/>
      <c r="H23" s="177"/>
      <c r="I23" s="178"/>
      <c r="K23" s="14"/>
    </row>
    <row r="24" spans="2:11" ht="30.75" customHeight="1">
      <c r="B24" s="21"/>
      <c r="C24" s="21" t="s">
        <v>10</v>
      </c>
      <c r="D24" s="22"/>
      <c r="E24" s="21" t="s">
        <v>11</v>
      </c>
      <c r="F24" s="22"/>
      <c r="G24" s="22"/>
      <c r="H24" s="22"/>
      <c r="I24" s="22"/>
      <c r="K24" s="14"/>
    </row>
    <row r="25" spans="2:11" ht="30.75" customHeight="1">
      <c r="B25" s="23"/>
      <c r="C25" s="20" t="s">
        <v>12</v>
      </c>
      <c r="D25" s="24"/>
      <c r="E25" s="25"/>
      <c r="F25" s="22"/>
      <c r="G25" s="22"/>
      <c r="H25" s="22"/>
      <c r="I25" s="22"/>
      <c r="K25" s="14"/>
    </row>
    <row r="26" spans="2:11" ht="30.75" customHeight="1">
      <c r="B26" s="26"/>
      <c r="C26" s="20" t="s">
        <v>13</v>
      </c>
      <c r="D26" s="24" t="s">
        <v>14</v>
      </c>
      <c r="E26" s="20" t="s">
        <v>15</v>
      </c>
      <c r="F26" s="22"/>
      <c r="G26" s="22"/>
      <c r="H26" s="22"/>
      <c r="I26" s="22"/>
      <c r="K26" s="14"/>
    </row>
    <row r="27" spans="2:11" ht="35.25" customHeight="1">
      <c r="B27" s="21"/>
      <c r="C27" s="37" t="s">
        <v>117</v>
      </c>
      <c r="D27" s="27"/>
      <c r="E27" s="27"/>
      <c r="F27" s="27"/>
      <c r="G27" s="27"/>
      <c r="H27" s="27"/>
      <c r="I27" s="27"/>
      <c r="K27" s="28"/>
    </row>
    <row r="28" spans="2:11" ht="29.25" customHeight="1">
      <c r="B28" s="23"/>
      <c r="J28" s="29"/>
      <c r="K28" s="30"/>
    </row>
    <row r="29" spans="2:11" ht="29.25" customHeight="1">
      <c r="B29" s="16"/>
      <c r="C29" s="3"/>
      <c r="D29" s="3"/>
      <c r="E29" s="3"/>
      <c r="F29" s="3"/>
      <c r="G29" s="3"/>
      <c r="H29" s="3"/>
      <c r="I29" s="3"/>
      <c r="J29" s="29"/>
      <c r="K29" s="30"/>
    </row>
    <row r="30" spans="2:11" ht="29.25" customHeight="1">
      <c r="B30" s="26"/>
      <c r="C30" s="3"/>
      <c r="D30" s="3"/>
      <c r="E30" s="3"/>
      <c r="F30" s="3"/>
      <c r="G30" s="3"/>
      <c r="H30" s="3"/>
      <c r="I30" s="3"/>
      <c r="J30" s="30"/>
      <c r="K30" s="30"/>
    </row>
    <row r="31" spans="2:11" ht="29.25" customHeight="1">
      <c r="B31" s="16"/>
      <c r="C31" s="3"/>
      <c r="D31" s="3"/>
      <c r="E31" s="3"/>
      <c r="F31" s="3"/>
      <c r="G31" s="3"/>
      <c r="H31" s="3"/>
      <c r="I31" s="3"/>
      <c r="J31" s="30"/>
      <c r="K31" s="30"/>
    </row>
    <row r="32" spans="2:11" ht="15.5">
      <c r="B32" s="16"/>
      <c r="C32" s="18"/>
      <c r="D32" s="18"/>
      <c r="E32" s="18"/>
      <c r="F32" s="18"/>
      <c r="G32" s="18"/>
      <c r="H32" s="18"/>
      <c r="I32" s="18"/>
      <c r="J32" s="18"/>
    </row>
    <row r="33" spans="10:13" ht="33" customHeight="1">
      <c r="J33" s="31"/>
      <c r="K33" s="32"/>
      <c r="L33" s="33"/>
    </row>
    <row r="34" spans="10:13" ht="31.5" customHeight="1">
      <c r="J34" s="34"/>
      <c r="K34" s="34"/>
      <c r="L34" s="35"/>
      <c r="M34" s="35"/>
    </row>
    <row r="35" spans="10:13" ht="27" customHeight="1">
      <c r="J35" s="17"/>
      <c r="K35" s="33"/>
      <c r="L35" s="33"/>
    </row>
    <row r="36" spans="10:13" ht="37.5" customHeight="1">
      <c r="J36" s="17"/>
      <c r="K36" s="33"/>
      <c r="L36" s="33"/>
    </row>
    <row r="37" spans="10:13" ht="27" customHeight="1">
      <c r="J37" s="17"/>
      <c r="K37" s="33"/>
      <c r="L37" s="33"/>
    </row>
    <row r="38" spans="10:13" ht="27" customHeight="1">
      <c r="J38" s="17"/>
      <c r="K38" s="33"/>
      <c r="L38" s="33"/>
    </row>
    <row r="39" spans="10:13" ht="27" customHeight="1">
      <c r="J39" s="36"/>
      <c r="K39" s="3"/>
    </row>
    <row r="40" spans="10:13" ht="12.5">
      <c r="J40" s="27"/>
      <c r="K40" s="33"/>
      <c r="L40" s="33"/>
    </row>
    <row r="41" spans="10:13" ht="27" customHeight="1">
      <c r="J41" s="17"/>
      <c r="K41" s="33"/>
      <c r="L41" s="33"/>
    </row>
    <row r="42" spans="10:13" ht="27" customHeight="1">
      <c r="J42" s="18"/>
    </row>
    <row r="43" spans="10:13" ht="27" customHeight="1">
      <c r="J43" s="36"/>
      <c r="K43" s="3"/>
    </row>
    <row r="44" spans="10:13" ht="27" customHeight="1">
      <c r="J44" s="18"/>
    </row>
    <row r="45" spans="10:13" ht="27" customHeight="1">
      <c r="J45" s="18"/>
    </row>
  </sheetData>
  <protectedRanges>
    <protectedRange sqref="F13:F14" name="Range1_2_2_2"/>
    <protectedRange sqref="D13:D14" name="Range1_1_1_1"/>
    <protectedRange sqref="D15" name="Range1_1_1_1_1"/>
    <protectedRange sqref="C15" name="Range1"/>
    <protectedRange sqref="F15" name="Range1_1"/>
  </protectedRanges>
  <mergeCells count="18">
    <mergeCell ref="C19:D19"/>
    <mergeCell ref="E19:F19"/>
    <mergeCell ref="C20:I20"/>
    <mergeCell ref="C21:I21"/>
    <mergeCell ref="C22:I22"/>
    <mergeCell ref="C23:I23"/>
    <mergeCell ref="C10:J10"/>
    <mergeCell ref="B11:D11"/>
    <mergeCell ref="E12:F12"/>
    <mergeCell ref="B16:H16"/>
    <mergeCell ref="B17:I17"/>
    <mergeCell ref="B18:I18"/>
    <mergeCell ref="D3:E3"/>
    <mergeCell ref="H3:J3"/>
    <mergeCell ref="C5:J5"/>
    <mergeCell ref="C6:J6"/>
    <mergeCell ref="C8:J8"/>
    <mergeCell ref="E9:G9"/>
  </mergeCells>
  <conditionalFormatting sqref="C15:D15">
    <cfRule type="containsBlanks" dxfId="5" priority="2">
      <formula>LEN(TRIM(C15))=0</formula>
    </cfRule>
  </conditionalFormatting>
  <conditionalFormatting sqref="D13:D14">
    <cfRule type="containsBlanks" dxfId="4" priority="5">
      <formula>LEN(TRIM(D13))=0</formula>
    </cfRule>
  </conditionalFormatting>
  <conditionalFormatting sqref="D13:D15">
    <cfRule type="containsText" dxfId="3" priority="3" operator="containsText" text="specify">
      <formula>NOT(ISERROR(SEARCH("specify",D13)))</formula>
    </cfRule>
    <cfRule type="containsText" dxfId="2" priority="4" operator="containsText" text="please choose">
      <formula>NOT(ISERROR(SEARCH("please choose",D13)))</formula>
    </cfRule>
  </conditionalFormatting>
  <conditionalFormatting sqref="F13:F15">
    <cfRule type="containsBlanks" dxfId="1" priority="1">
      <formula>LEN(TRIM(F13))=0</formula>
    </cfRule>
  </conditionalFormatting>
  <pageMargins left="0.7" right="0.7" top="0.75" bottom="0.75" header="0.3" footer="0.3"/>
  <pageSetup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26D3F7-E6CA-42FF-ABF7-A52860CA2EEF}">
  <dimension ref="A1:W119"/>
  <sheetViews>
    <sheetView showGridLines="0" zoomScale="75" zoomScaleNormal="75" zoomScaleSheetLayoutView="85" zoomScalePageLayoutView="130" workbookViewId="0">
      <pane ySplit="9" topLeftCell="A19" activePane="bottomLeft" state="frozen"/>
      <selection pane="bottomLeft" activeCell="G6" sqref="G6:H6"/>
    </sheetView>
  </sheetViews>
  <sheetFormatPr defaultColWidth="4.6328125" defaultRowHeight="10.4" customHeight="1" outlineLevelRow="1"/>
  <cols>
    <col min="1" max="1" width="4.1796875" style="238" customWidth="1"/>
    <col min="2" max="2" width="23.453125" style="334" customWidth="1"/>
    <col min="3" max="3" width="22.6328125" style="273" customWidth="1"/>
    <col min="4" max="4" width="9" style="209" bestFit="1" customWidth="1"/>
    <col min="5" max="5" width="6.81640625" style="213" bestFit="1" customWidth="1"/>
    <col min="6" max="6" width="9.26953125" style="209" bestFit="1" customWidth="1"/>
    <col min="7" max="7" width="6.81640625" style="213" bestFit="1" customWidth="1"/>
    <col min="8" max="8" width="9.26953125" style="209" bestFit="1" customWidth="1"/>
    <col min="9" max="9" width="6.81640625" style="213" bestFit="1" customWidth="1"/>
    <col min="10" max="10" width="9.26953125" style="209" bestFit="1" customWidth="1"/>
    <col min="11" max="11" width="6.81640625" style="213" bestFit="1" customWidth="1"/>
    <col min="12" max="12" width="9.26953125" style="209" bestFit="1" customWidth="1"/>
    <col min="13" max="13" width="6.81640625" style="213" bestFit="1" customWidth="1"/>
    <col min="14" max="14" width="9.26953125" style="209" bestFit="1" customWidth="1"/>
    <col min="15" max="15" width="27.36328125" style="209" customWidth="1"/>
    <col min="16" max="16" width="45.36328125" style="209" hidden="1" customWidth="1"/>
    <col min="17" max="16384" width="4.6328125" style="209"/>
  </cols>
  <sheetData>
    <row r="1" spans="1:23" ht="72" customHeight="1">
      <c r="A1" s="203" t="s">
        <v>134</v>
      </c>
      <c r="B1" s="203"/>
      <c r="C1" s="203"/>
      <c r="D1" s="203"/>
      <c r="E1" s="203"/>
      <c r="F1" s="203"/>
      <c r="G1" s="203"/>
      <c r="H1" s="203"/>
      <c r="I1" s="203"/>
      <c r="J1" s="203"/>
      <c r="K1" s="204"/>
      <c r="L1" s="205"/>
      <c r="M1" s="206"/>
      <c r="N1" s="206"/>
      <c r="O1" s="207" t="s">
        <v>135</v>
      </c>
      <c r="P1" s="208"/>
      <c r="Q1" s="208"/>
      <c r="R1" s="208"/>
      <c r="S1" s="208"/>
      <c r="T1" s="208"/>
    </row>
    <row r="2" spans="1:23" ht="14.15" customHeight="1">
      <c r="A2" s="210" t="s">
        <v>136</v>
      </c>
      <c r="B2" s="210"/>
      <c r="C2" s="211" t="s">
        <v>137</v>
      </c>
      <c r="D2" s="211"/>
      <c r="E2" s="211"/>
      <c r="G2" s="212" t="s">
        <v>138</v>
      </c>
      <c r="H2" s="212"/>
      <c r="K2" s="214"/>
      <c r="L2" s="215" t="s">
        <v>13</v>
      </c>
      <c r="M2" s="216" t="s">
        <v>139</v>
      </c>
      <c r="N2" s="216"/>
    </row>
    <row r="3" spans="1:23" ht="14.15" customHeight="1">
      <c r="A3" s="217" t="s">
        <v>140</v>
      </c>
      <c r="B3" s="217"/>
      <c r="C3" s="218" t="s">
        <v>141</v>
      </c>
      <c r="D3" s="218"/>
      <c r="E3" s="218"/>
      <c r="G3" s="219" t="s">
        <v>142</v>
      </c>
      <c r="H3" s="219"/>
      <c r="I3" s="219"/>
      <c r="J3" s="219"/>
      <c r="K3" s="219"/>
      <c r="L3" s="220" t="s">
        <v>143</v>
      </c>
      <c r="M3" s="221" t="s">
        <v>144</v>
      </c>
      <c r="N3" s="221"/>
    </row>
    <row r="4" spans="1:23" ht="14.15" customHeight="1">
      <c r="A4" s="217" t="s">
        <v>145</v>
      </c>
      <c r="B4" s="217"/>
      <c r="C4" s="218" t="s">
        <v>141</v>
      </c>
      <c r="D4" s="218"/>
      <c r="E4" s="218"/>
      <c r="G4" s="219"/>
      <c r="H4" s="219"/>
      <c r="I4" s="219"/>
      <c r="J4" s="219"/>
      <c r="K4" s="219"/>
      <c r="L4" s="220" t="s">
        <v>146</v>
      </c>
      <c r="M4" s="221" t="s">
        <v>147</v>
      </c>
      <c r="N4" s="221"/>
    </row>
    <row r="5" spans="1:23" ht="14.15" customHeight="1">
      <c r="A5" s="222" t="s">
        <v>148</v>
      </c>
      <c r="B5" s="222"/>
      <c r="C5" s="223" t="s">
        <v>149</v>
      </c>
      <c r="D5" s="223"/>
      <c r="E5" s="223"/>
      <c r="F5" s="224"/>
      <c r="G5" s="225"/>
      <c r="H5" s="225"/>
      <c r="I5" s="225"/>
      <c r="J5" s="225"/>
      <c r="K5" s="225"/>
      <c r="L5" s="226"/>
      <c r="M5" s="227" t="str">
        <f>"Bidder 1 to 5 of "&amp;TEXT(IF(COUNTA('[4]Bidder 6-10'!E11:E37,'[4]Bidder 6-10'!G11:G37,'[4]Bidder 6-10'!I11:I37,'[4]Bidder 6-10'!K11:K37,'[4]Bidder 6-10'!M11:M37)+COUNTA('[4]Bidder 6-10'!E39:E110,'[4]Bidder 6-10'!G39:G110,'[4]Bidder 6-10'!I39:I110,'[4]Bidder 6-10'!K39:K110,'[4]Bidder 6-10'!M39:M110)&gt;0,"10","5"),"0")</f>
        <v>Bidder 1 to 5 of 5</v>
      </c>
      <c r="N5" s="227"/>
      <c r="O5" s="228" t="s">
        <v>150</v>
      </c>
      <c r="P5" s="229"/>
      <c r="Q5" s="230"/>
      <c r="R5" s="230"/>
      <c r="S5" s="230"/>
      <c r="T5" s="230"/>
      <c r="U5" s="230"/>
      <c r="V5" s="230"/>
      <c r="W5" s="230"/>
    </row>
    <row r="6" spans="1:23" s="237" customFormat="1" ht="27.75" customHeight="1">
      <c r="A6" s="231"/>
      <c r="B6" s="232"/>
      <c r="C6" s="233"/>
      <c r="D6" s="232"/>
      <c r="E6" s="234" t="s">
        <v>151</v>
      </c>
      <c r="F6" s="235"/>
      <c r="G6" s="234" t="s">
        <v>152</v>
      </c>
      <c r="H6" s="235"/>
      <c r="I6" s="234" t="s">
        <v>153</v>
      </c>
      <c r="J6" s="235"/>
      <c r="K6" s="234" t="s">
        <v>154</v>
      </c>
      <c r="L6" s="235"/>
      <c r="M6" s="234" t="s">
        <v>155</v>
      </c>
      <c r="N6" s="236"/>
      <c r="O6" s="228"/>
      <c r="P6" s="229"/>
      <c r="Q6" s="230"/>
      <c r="R6" s="230"/>
      <c r="S6" s="230"/>
      <c r="T6" s="230"/>
      <c r="U6" s="230"/>
      <c r="V6" s="230"/>
      <c r="W6" s="230"/>
    </row>
    <row r="7" spans="1:23" ht="9.75" customHeight="1">
      <c r="B7" s="239" t="s">
        <v>156</v>
      </c>
      <c r="C7" s="240"/>
      <c r="D7" s="241" t="s">
        <v>157</v>
      </c>
      <c r="E7" s="242" t="s">
        <v>158</v>
      </c>
      <c r="F7" s="243" t="s">
        <v>159</v>
      </c>
      <c r="G7" s="242" t="s">
        <v>158</v>
      </c>
      <c r="H7" s="243" t="s">
        <v>159</v>
      </c>
      <c r="I7" s="242" t="s">
        <v>158</v>
      </c>
      <c r="J7" s="243" t="s">
        <v>159</v>
      </c>
      <c r="K7" s="242" t="s">
        <v>158</v>
      </c>
      <c r="L7" s="243" t="s">
        <v>159</v>
      </c>
      <c r="M7" s="242" t="s">
        <v>158</v>
      </c>
      <c r="N7" s="238" t="s">
        <v>159</v>
      </c>
    </row>
    <row r="8" spans="1:23" ht="10.4" customHeight="1">
      <c r="B8" s="244" t="s">
        <v>160</v>
      </c>
      <c r="C8" s="245"/>
      <c r="D8" s="246" t="s">
        <v>161</v>
      </c>
      <c r="E8" s="242" t="s">
        <v>162</v>
      </c>
      <c r="F8" s="243" t="s">
        <v>163</v>
      </c>
      <c r="G8" s="242" t="s">
        <v>162</v>
      </c>
      <c r="H8" s="243" t="s">
        <v>163</v>
      </c>
      <c r="I8" s="242" t="s">
        <v>162</v>
      </c>
      <c r="J8" s="243" t="s">
        <v>163</v>
      </c>
      <c r="K8" s="242" t="s">
        <v>162</v>
      </c>
      <c r="L8" s="243" t="s">
        <v>163</v>
      </c>
      <c r="M8" s="242" t="s">
        <v>162</v>
      </c>
      <c r="N8" s="238" t="s">
        <v>163</v>
      </c>
    </row>
    <row r="9" spans="1:23" ht="10">
      <c r="A9" s="247"/>
      <c r="B9" s="248"/>
      <c r="C9" s="249"/>
      <c r="D9" s="250" t="s">
        <v>164</v>
      </c>
      <c r="E9" s="251" t="s">
        <v>165</v>
      </c>
      <c r="F9" s="252" t="s">
        <v>166</v>
      </c>
      <c r="G9" s="251" t="s">
        <v>165</v>
      </c>
      <c r="H9" s="252" t="s">
        <v>166</v>
      </c>
      <c r="I9" s="251" t="s">
        <v>165</v>
      </c>
      <c r="J9" s="252" t="s">
        <v>166</v>
      </c>
      <c r="K9" s="251" t="s">
        <v>165</v>
      </c>
      <c r="L9" s="252" t="s">
        <v>166</v>
      </c>
      <c r="M9" s="251" t="s">
        <v>165</v>
      </c>
      <c r="N9" s="247" t="s">
        <v>166</v>
      </c>
    </row>
    <row r="10" spans="1:23" s="256" customFormat="1" ht="12.75" customHeight="1">
      <c r="A10" s="253" t="s">
        <v>167</v>
      </c>
      <c r="B10" s="254" t="s">
        <v>168</v>
      </c>
      <c r="C10" s="255"/>
      <c r="D10" s="255"/>
      <c r="E10" s="255"/>
      <c r="F10" s="255"/>
      <c r="G10" s="255"/>
      <c r="H10" s="255"/>
      <c r="I10" s="255"/>
      <c r="J10" s="255"/>
      <c r="K10" s="255"/>
      <c r="L10" s="255"/>
      <c r="M10" s="255"/>
      <c r="N10" s="255"/>
      <c r="P10" s="257" t="str">
        <f>IF(ISBLANK(B10),A10,B10)</f>
        <v>Assessment of technical-methodological design</v>
      </c>
    </row>
    <row r="11" spans="1:23" ht="10.5">
      <c r="A11" s="258" t="s">
        <v>169</v>
      </c>
      <c r="B11" s="259" t="s">
        <v>170</v>
      </c>
      <c r="C11" s="260"/>
      <c r="D11" s="261"/>
      <c r="E11" s="262"/>
      <c r="F11" s="263"/>
      <c r="G11" s="264"/>
      <c r="H11" s="263"/>
      <c r="I11" s="264"/>
      <c r="J11" s="263"/>
      <c r="K11" s="264"/>
      <c r="L11" s="263"/>
      <c r="M11" s="264"/>
      <c r="N11" s="265"/>
      <c r="P11" s="257" t="str">
        <f t="shared" ref="P11:P74" si="0">IF(ISBLANK(B11),A11,B11)</f>
        <v>Strategy</v>
      </c>
    </row>
    <row r="12" spans="1:23" ht="22.5" customHeight="1">
      <c r="A12" s="266" t="s">
        <v>171</v>
      </c>
      <c r="B12" s="267" t="s">
        <v>172</v>
      </c>
      <c r="C12" s="268"/>
      <c r="D12" s="269">
        <v>0.1</v>
      </c>
      <c r="E12" s="270">
        <v>0</v>
      </c>
      <c r="F12" s="271">
        <f>$D12*E12*100</f>
        <v>0</v>
      </c>
      <c r="G12" s="270">
        <v>0</v>
      </c>
      <c r="H12" s="271">
        <f>$D12*G12*100</f>
        <v>0</v>
      </c>
      <c r="I12" s="270">
        <v>0</v>
      </c>
      <c r="J12" s="271">
        <f>$D12*I12*100</f>
        <v>0</v>
      </c>
      <c r="K12" s="270"/>
      <c r="L12" s="271">
        <f>$D12*K12*100</f>
        <v>0</v>
      </c>
      <c r="M12" s="270"/>
      <c r="N12" s="272">
        <f>$D12*M12*100</f>
        <v>0</v>
      </c>
      <c r="P12" s="273" t="str">
        <f t="shared" si="0"/>
        <v>Interpretation of the objectives in the ToRs, critical examination of tasks</v>
      </c>
    </row>
    <row r="13" spans="1:23" ht="22.5" customHeight="1">
      <c r="A13" s="274" t="s">
        <v>173</v>
      </c>
      <c r="B13" s="275" t="s">
        <v>174</v>
      </c>
      <c r="C13" s="276"/>
      <c r="D13" s="277">
        <v>0.1</v>
      </c>
      <c r="E13" s="278">
        <v>0</v>
      </c>
      <c r="F13" s="279">
        <f>$D13*E13*100</f>
        <v>0</v>
      </c>
      <c r="G13" s="278"/>
      <c r="H13" s="279">
        <f>$D13*G13*100</f>
        <v>0</v>
      </c>
      <c r="I13" s="278">
        <v>0</v>
      </c>
      <c r="J13" s="279">
        <f>$D13*I13*100</f>
        <v>0</v>
      </c>
      <c r="K13" s="278"/>
      <c r="L13" s="279">
        <f>$D13*K13*100</f>
        <v>0</v>
      </c>
      <c r="M13" s="278"/>
      <c r="N13" s="280">
        <f>$D13*M13*100</f>
        <v>0</v>
      </c>
      <c r="P13" s="273" t="str">
        <f t="shared" si="0"/>
        <v>Description and justification of the contractor's strategy for delivering the services put out to tender.</v>
      </c>
    </row>
    <row r="14" spans="1:23" s="256" customFormat="1" ht="11.25" customHeight="1">
      <c r="A14" s="281" t="s">
        <v>175</v>
      </c>
      <c r="B14" s="281"/>
      <c r="C14" s="282"/>
      <c r="D14" s="283">
        <f>SUM(D12:D13)</f>
        <v>0.2</v>
      </c>
      <c r="E14" s="284"/>
      <c r="F14" s="285">
        <f>SUM(F12:F13)</f>
        <v>0</v>
      </c>
      <c r="G14" s="284"/>
      <c r="H14" s="285">
        <f>SUM(H12:H13)</f>
        <v>0</v>
      </c>
      <c r="I14" s="284"/>
      <c r="J14" s="285">
        <f>SUM(J12:J13)</f>
        <v>0</v>
      </c>
      <c r="K14" s="284"/>
      <c r="L14" s="285">
        <f>SUM(L12:L13)</f>
        <v>0</v>
      </c>
      <c r="M14" s="284"/>
      <c r="N14" s="286">
        <f>SUM(N12:N13)</f>
        <v>0</v>
      </c>
      <c r="P14" s="257" t="str">
        <f t="shared" si="0"/>
        <v>Interim total 1.1</v>
      </c>
    </row>
    <row r="15" spans="1:23" ht="10.5">
      <c r="A15" s="258" t="s">
        <v>176</v>
      </c>
      <c r="B15" s="259" t="s">
        <v>177</v>
      </c>
      <c r="C15" s="260"/>
      <c r="D15" s="261"/>
      <c r="E15" s="262"/>
      <c r="F15" s="287"/>
      <c r="G15" s="262"/>
      <c r="H15" s="287"/>
      <c r="I15" s="262"/>
      <c r="J15" s="287"/>
      <c r="K15" s="262"/>
      <c r="L15" s="287"/>
      <c r="M15" s="262"/>
      <c r="N15" s="288"/>
      <c r="P15" s="257" t="str">
        <f t="shared" si="0"/>
        <v>Cooperation</v>
      </c>
    </row>
    <row r="16" spans="1:23" ht="22.5" customHeight="1">
      <c r="A16" s="266" t="s">
        <v>178</v>
      </c>
      <c r="B16" s="267" t="s">
        <v>179</v>
      </c>
      <c r="C16" s="268"/>
      <c r="D16" s="269">
        <v>0.1</v>
      </c>
      <c r="E16" s="270"/>
      <c r="F16" s="271">
        <f>$D16*E16*100</f>
        <v>0</v>
      </c>
      <c r="G16" s="270"/>
      <c r="H16" s="271">
        <f>$D16*G16*100</f>
        <v>0</v>
      </c>
      <c r="I16" s="270"/>
      <c r="J16" s="271">
        <f>$D16*I16*100</f>
        <v>0</v>
      </c>
      <c r="K16" s="270"/>
      <c r="L16" s="271">
        <f>$D16*K16*100</f>
        <v>0</v>
      </c>
      <c r="M16" s="270"/>
      <c r="N16" s="272">
        <f>$D16*M16*100</f>
        <v>0</v>
      </c>
      <c r="P16" s="273" t="str">
        <f t="shared" si="0"/>
        <v>Presentation and interaction between the relevant actors in the contractor's area of responsibility</v>
      </c>
    </row>
    <row r="17" spans="1:16" ht="22.5" customHeight="1">
      <c r="A17" s="266" t="s">
        <v>180</v>
      </c>
      <c r="B17" s="275" t="s">
        <v>181</v>
      </c>
      <c r="C17" s="276"/>
      <c r="D17" s="269">
        <v>0</v>
      </c>
      <c r="E17" s="270"/>
      <c r="F17" s="279">
        <f>$D17*E17*100</f>
        <v>0</v>
      </c>
      <c r="G17" s="270"/>
      <c r="H17" s="279">
        <f>$D17*G17*100</f>
        <v>0</v>
      </c>
      <c r="I17" s="270"/>
      <c r="J17" s="279">
        <f>$D17*I17*100</f>
        <v>0</v>
      </c>
      <c r="K17" s="270"/>
      <c r="L17" s="279">
        <f>$D17*K17*100</f>
        <v>0</v>
      </c>
      <c r="M17" s="270"/>
      <c r="N17" s="280">
        <f>$D17*M17*100</f>
        <v>0</v>
      </c>
      <c r="P17" s="273" t="str">
        <f t="shared" si="0"/>
        <v>Strategy for establishing cooperation and then cooperating with the relevant actors</v>
      </c>
    </row>
    <row r="18" spans="1:16" s="256" customFormat="1" ht="11.25" customHeight="1">
      <c r="A18" s="281" t="s">
        <v>182</v>
      </c>
      <c r="B18" s="281"/>
      <c r="C18" s="282"/>
      <c r="D18" s="283">
        <f>SUM(D16:D17)</f>
        <v>0.1</v>
      </c>
      <c r="E18" s="284"/>
      <c r="F18" s="285">
        <f>SUM(F16:F17)</f>
        <v>0</v>
      </c>
      <c r="G18" s="284"/>
      <c r="H18" s="285">
        <f>SUM(H16:H17)</f>
        <v>0</v>
      </c>
      <c r="I18" s="284"/>
      <c r="J18" s="285">
        <f>SUM(J16:J17)</f>
        <v>0</v>
      </c>
      <c r="K18" s="284"/>
      <c r="L18" s="285">
        <f>SUM(L16:L17)</f>
        <v>0</v>
      </c>
      <c r="M18" s="284"/>
      <c r="N18" s="286">
        <f>SUM(N16:N17)</f>
        <v>0</v>
      </c>
      <c r="P18" s="257" t="str">
        <f t="shared" si="0"/>
        <v>Interim total 1.2</v>
      </c>
    </row>
    <row r="19" spans="1:16" ht="10.5">
      <c r="A19" s="258" t="s">
        <v>183</v>
      </c>
      <c r="B19" s="259" t="s">
        <v>184</v>
      </c>
      <c r="C19" s="260"/>
      <c r="D19" s="261"/>
      <c r="E19" s="262"/>
      <c r="F19" s="287"/>
      <c r="G19" s="262"/>
      <c r="H19" s="287"/>
      <c r="I19" s="262"/>
      <c r="J19" s="287"/>
      <c r="K19" s="262"/>
      <c r="L19" s="287"/>
      <c r="M19" s="262"/>
      <c r="N19" s="288"/>
      <c r="P19" s="257" t="str">
        <f t="shared" si="0"/>
        <v>Steering structure</v>
      </c>
    </row>
    <row r="20" spans="1:16" ht="22.5" customHeight="1">
      <c r="A20" s="266" t="s">
        <v>185</v>
      </c>
      <c r="B20" s="267" t="s">
        <v>186</v>
      </c>
      <c r="C20" s="268"/>
      <c r="D20" s="269">
        <v>0</v>
      </c>
      <c r="E20" s="270"/>
      <c r="F20" s="271">
        <f>$D20*E20*100</f>
        <v>0</v>
      </c>
      <c r="G20" s="270"/>
      <c r="H20" s="271">
        <f>$D20*G20*100</f>
        <v>0</v>
      </c>
      <c r="I20" s="270"/>
      <c r="J20" s="271">
        <f>$D20*I20*100</f>
        <v>0</v>
      </c>
      <c r="K20" s="270"/>
      <c r="L20" s="271">
        <f>$D20*K20*100</f>
        <v>0</v>
      </c>
      <c r="M20" s="270"/>
      <c r="N20" s="272">
        <f>$D20*M20*100</f>
        <v>0</v>
      </c>
      <c r="P20" s="273" t="str">
        <f t="shared" si="0"/>
        <v>Approach and procedure for steering the measures with the project partners</v>
      </c>
    </row>
    <row r="21" spans="1:16" ht="22.5" customHeight="1">
      <c r="A21" s="266" t="s">
        <v>187</v>
      </c>
      <c r="B21" s="275" t="s">
        <v>188</v>
      </c>
      <c r="C21" s="276"/>
      <c r="D21" s="269">
        <v>0</v>
      </c>
      <c r="E21" s="270"/>
      <c r="F21" s="279">
        <f>$D21*E21*100</f>
        <v>0</v>
      </c>
      <c r="G21" s="270"/>
      <c r="H21" s="279">
        <f>$D21*G21*100</f>
        <v>0</v>
      </c>
      <c r="I21" s="270"/>
      <c r="J21" s="279">
        <f>$D21*I21*100</f>
        <v>0</v>
      </c>
      <c r="K21" s="270"/>
      <c r="L21" s="279">
        <f>$D21*K21*100</f>
        <v>0</v>
      </c>
      <c r="M21" s="270"/>
      <c r="N21" s="280">
        <f>$D21*M21*100</f>
        <v>0</v>
      </c>
      <c r="P21" s="273" t="str">
        <f t="shared" si="0"/>
        <v>Description of contractor's contribution to results monitoring and the associated challenges</v>
      </c>
    </row>
    <row r="22" spans="1:16" s="256" customFormat="1" ht="11.25" customHeight="1">
      <c r="A22" s="281" t="s">
        <v>189</v>
      </c>
      <c r="B22" s="281"/>
      <c r="C22" s="282"/>
      <c r="D22" s="283">
        <f>SUM(D20:D21)</f>
        <v>0</v>
      </c>
      <c r="E22" s="284"/>
      <c r="F22" s="285">
        <f>SUM(F20:F21)</f>
        <v>0</v>
      </c>
      <c r="G22" s="284"/>
      <c r="H22" s="285">
        <f>SUM(H20:H21)</f>
        <v>0</v>
      </c>
      <c r="I22" s="284"/>
      <c r="J22" s="285">
        <f>SUM(J20:J21)</f>
        <v>0</v>
      </c>
      <c r="K22" s="284"/>
      <c r="L22" s="285">
        <f>SUM(L20:L21)</f>
        <v>0</v>
      </c>
      <c r="M22" s="284"/>
      <c r="N22" s="286">
        <f>SUM(N20:N21)</f>
        <v>0</v>
      </c>
      <c r="P22" s="257" t="str">
        <f t="shared" si="0"/>
        <v>Interim total 1.3</v>
      </c>
    </row>
    <row r="23" spans="1:16" ht="10.5">
      <c r="A23" s="258" t="s">
        <v>190</v>
      </c>
      <c r="B23" s="259" t="s">
        <v>191</v>
      </c>
      <c r="C23" s="260"/>
      <c r="D23" s="261"/>
      <c r="E23" s="262"/>
      <c r="F23" s="287"/>
      <c r="G23" s="262"/>
      <c r="H23" s="287"/>
      <c r="I23" s="262"/>
      <c r="J23" s="287"/>
      <c r="K23" s="262"/>
      <c r="L23" s="287"/>
      <c r="M23" s="262"/>
      <c r="N23" s="288"/>
      <c r="P23" s="257" t="str">
        <f t="shared" si="0"/>
        <v>Processes</v>
      </c>
    </row>
    <row r="24" spans="1:16" ht="22.5" customHeight="1">
      <c r="A24" s="266" t="s">
        <v>192</v>
      </c>
      <c r="B24" s="267" t="s">
        <v>193</v>
      </c>
      <c r="C24" s="268"/>
      <c r="D24" s="269">
        <v>0</v>
      </c>
      <c r="E24" s="270">
        <v>0</v>
      </c>
      <c r="F24" s="271">
        <f>$D24*E24*100</f>
        <v>0</v>
      </c>
      <c r="G24" s="270">
        <v>0</v>
      </c>
      <c r="H24" s="271">
        <f>$D24*G24*100</f>
        <v>0</v>
      </c>
      <c r="I24" s="270">
        <v>0</v>
      </c>
      <c r="J24" s="271">
        <f>$D24*I24*100</f>
        <v>0</v>
      </c>
      <c r="K24" s="270"/>
      <c r="L24" s="271">
        <f>$D24*K24*100</f>
        <v>0</v>
      </c>
      <c r="M24" s="270"/>
      <c r="N24" s="272">
        <f>$D24*M24*100</f>
        <v>0</v>
      </c>
      <c r="P24" s="273" t="str">
        <f t="shared" si="0"/>
        <v>Presentation and explanation of the implementation plan: work steps, milestones, schedule</v>
      </c>
    </row>
    <row r="25" spans="1:16" ht="11.25" customHeight="1">
      <c r="A25" s="266" t="s">
        <v>194</v>
      </c>
      <c r="B25" s="275" t="s">
        <v>195</v>
      </c>
      <c r="C25" s="276"/>
      <c r="D25" s="269">
        <v>0</v>
      </c>
      <c r="E25" s="270"/>
      <c r="F25" s="279">
        <f>$D25*E25*100</f>
        <v>0</v>
      </c>
      <c r="G25" s="270"/>
      <c r="H25" s="279">
        <f>$D25*G25*100</f>
        <v>0</v>
      </c>
      <c r="I25" s="270"/>
      <c r="J25" s="279">
        <f>$D25*I25*100</f>
        <v>0</v>
      </c>
      <c r="K25" s="270"/>
      <c r="L25" s="279">
        <f>$D25*K25*100</f>
        <v>0</v>
      </c>
      <c r="M25" s="270"/>
      <c r="N25" s="280">
        <f>$D25*M25*100</f>
        <v>0</v>
      </c>
      <c r="P25" s="273" t="str">
        <f t="shared" si="0"/>
        <v>Presentation and explanation of the integration of the partner contributions</v>
      </c>
    </row>
    <row r="26" spans="1:16" s="256" customFormat="1" ht="11.25" customHeight="1">
      <c r="A26" s="281" t="s">
        <v>196</v>
      </c>
      <c r="B26" s="281"/>
      <c r="C26" s="282"/>
      <c r="D26" s="283">
        <f>SUM(D24:D25)</f>
        <v>0</v>
      </c>
      <c r="E26" s="284"/>
      <c r="F26" s="285">
        <f>SUM(F24:F25)</f>
        <v>0</v>
      </c>
      <c r="G26" s="284"/>
      <c r="H26" s="285">
        <f>SUM(H24:H25)</f>
        <v>0</v>
      </c>
      <c r="I26" s="284"/>
      <c r="J26" s="285">
        <f>SUM(J24:J25)</f>
        <v>0</v>
      </c>
      <c r="K26" s="284"/>
      <c r="L26" s="285">
        <f>SUM(L24:L25)</f>
        <v>0</v>
      </c>
      <c r="M26" s="284"/>
      <c r="N26" s="286">
        <f>SUM(N24:N25)</f>
        <v>0</v>
      </c>
      <c r="P26" s="257" t="str">
        <f t="shared" si="0"/>
        <v>Interim total 1.4</v>
      </c>
    </row>
    <row r="27" spans="1:16" ht="10.5">
      <c r="A27" s="258" t="s">
        <v>197</v>
      </c>
      <c r="B27" s="259" t="s">
        <v>198</v>
      </c>
      <c r="C27" s="260"/>
      <c r="D27" s="261"/>
      <c r="E27" s="262"/>
      <c r="F27" s="287"/>
      <c r="G27" s="262"/>
      <c r="H27" s="287"/>
      <c r="I27" s="262"/>
      <c r="J27" s="287"/>
      <c r="K27" s="262"/>
      <c r="L27" s="287"/>
      <c r="M27" s="262"/>
      <c r="N27" s="288"/>
      <c r="P27" s="257" t="str">
        <f t="shared" si="0"/>
        <v>Learning and innovation</v>
      </c>
    </row>
    <row r="28" spans="1:16" ht="22.5" customHeight="1">
      <c r="A28" s="266" t="s">
        <v>199</v>
      </c>
      <c r="B28" s="267" t="s">
        <v>200</v>
      </c>
      <c r="C28" s="268"/>
      <c r="D28" s="269">
        <v>0</v>
      </c>
      <c r="E28" s="270"/>
      <c r="F28" s="271">
        <f>$D28*E28*100</f>
        <v>0</v>
      </c>
      <c r="G28" s="270"/>
      <c r="H28" s="271">
        <f>$D28*G28*100</f>
        <v>0</v>
      </c>
      <c r="I28" s="270"/>
      <c r="J28" s="271">
        <f>$D28*I28*100</f>
        <v>0</v>
      </c>
      <c r="K28" s="270"/>
      <c r="L28" s="271">
        <f>$D28*K28*100</f>
        <v>0</v>
      </c>
      <c r="M28" s="270"/>
      <c r="N28" s="272">
        <f>$D28*M28*100</f>
        <v>0</v>
      </c>
      <c r="P28" s="273" t="str">
        <f t="shared" si="0"/>
        <v>Contractor's contribution to knowledge management at the partner and at GIZ</v>
      </c>
    </row>
    <row r="29" spans="1:16" ht="22.5" customHeight="1">
      <c r="A29" s="266" t="s">
        <v>201</v>
      </c>
      <c r="B29" s="275" t="s">
        <v>202</v>
      </c>
      <c r="C29" s="276"/>
      <c r="D29" s="269">
        <v>0</v>
      </c>
      <c r="E29" s="270"/>
      <c r="F29" s="279">
        <f>$D29*E29*100</f>
        <v>0</v>
      </c>
      <c r="G29" s="270"/>
      <c r="H29" s="279">
        <f>$D29*G29*100</f>
        <v>0</v>
      </c>
      <c r="I29" s="270"/>
      <c r="J29" s="279">
        <f>$D29*I29*100</f>
        <v>0</v>
      </c>
      <c r="K29" s="270"/>
      <c r="L29" s="279">
        <f>$D29*K29*100</f>
        <v>0</v>
      </c>
      <c r="M29" s="270"/>
      <c r="N29" s="280">
        <f>$D29*M29*100</f>
        <v>0</v>
      </c>
      <c r="P29" s="273" t="str">
        <f t="shared" si="0"/>
        <v>Presentation and explanation of the measures undertaken by the contractor to promote scaling-up effects</v>
      </c>
    </row>
    <row r="30" spans="1:16" s="256" customFormat="1" ht="11.25" customHeight="1">
      <c r="A30" s="281" t="s">
        <v>203</v>
      </c>
      <c r="B30" s="281"/>
      <c r="C30" s="282"/>
      <c r="D30" s="283">
        <f>SUM(D28:D29)</f>
        <v>0</v>
      </c>
      <c r="E30" s="284"/>
      <c r="F30" s="285">
        <f>SUM(F28:F29)</f>
        <v>0</v>
      </c>
      <c r="G30" s="284"/>
      <c r="H30" s="285">
        <f>SUM(H28:H29)</f>
        <v>0</v>
      </c>
      <c r="I30" s="284"/>
      <c r="J30" s="285">
        <f>SUM(J28:J29)</f>
        <v>0</v>
      </c>
      <c r="K30" s="284"/>
      <c r="L30" s="285">
        <f>SUM(L28:L29)</f>
        <v>0</v>
      </c>
      <c r="M30" s="284"/>
      <c r="N30" s="286">
        <f>SUM(N28:N29)</f>
        <v>0</v>
      </c>
      <c r="P30" s="257" t="str">
        <f t="shared" si="0"/>
        <v>Interim total 1.5</v>
      </c>
    </row>
    <row r="31" spans="1:16" ht="10.5">
      <c r="A31" s="258" t="s">
        <v>204</v>
      </c>
      <c r="B31" s="259" t="s">
        <v>205</v>
      </c>
      <c r="C31" s="260"/>
      <c r="D31" s="261"/>
      <c r="E31" s="262"/>
      <c r="F31" s="287"/>
      <c r="G31" s="262"/>
      <c r="H31" s="287"/>
      <c r="I31" s="262"/>
      <c r="J31" s="287"/>
      <c r="K31" s="262"/>
      <c r="L31" s="287"/>
      <c r="M31" s="262"/>
      <c r="N31" s="288"/>
      <c r="P31" s="257" t="str">
        <f t="shared" si="0"/>
        <v>Project management of the contractor</v>
      </c>
    </row>
    <row r="32" spans="1:16" ht="11.25" customHeight="1">
      <c r="A32" s="266" t="s">
        <v>206</v>
      </c>
      <c r="B32" s="267" t="s">
        <v>207</v>
      </c>
      <c r="C32" s="268"/>
      <c r="D32" s="269">
        <v>0</v>
      </c>
      <c r="E32" s="270"/>
      <c r="F32" s="271">
        <f>$D32*E32*100</f>
        <v>0</v>
      </c>
      <c r="G32" s="270"/>
      <c r="H32" s="271">
        <f>$D32*G32*100</f>
        <v>0</v>
      </c>
      <c r="I32" s="270"/>
      <c r="J32" s="271">
        <f>$D32*I32*100</f>
        <v>0</v>
      </c>
      <c r="K32" s="270"/>
      <c r="L32" s="271">
        <f>$D32*K32*100</f>
        <v>0</v>
      </c>
      <c r="M32" s="270"/>
      <c r="N32" s="272">
        <f>$D32*M32*100</f>
        <v>0</v>
      </c>
      <c r="P32" s="273" t="str">
        <f t="shared" si="0"/>
        <v>Approach and procedure for coordination with/in GIZ project</v>
      </c>
    </row>
    <row r="33" spans="1:16" ht="22.5" customHeight="1">
      <c r="A33" s="266" t="s">
        <v>208</v>
      </c>
      <c r="B33" s="289" t="s">
        <v>209</v>
      </c>
      <c r="C33" s="290"/>
      <c r="D33" s="269">
        <v>0</v>
      </c>
      <c r="E33" s="270"/>
      <c r="F33" s="271">
        <f>$D33*E33*100</f>
        <v>0</v>
      </c>
      <c r="G33" s="270"/>
      <c r="H33" s="271">
        <f>$D33*G33*100</f>
        <v>0</v>
      </c>
      <c r="I33" s="270"/>
      <c r="J33" s="271">
        <f>$D33*I33*100</f>
        <v>0</v>
      </c>
      <c r="K33" s="270"/>
      <c r="L33" s="271">
        <f>$D33*K33*100</f>
        <v>0</v>
      </c>
      <c r="M33" s="270"/>
      <c r="N33" s="272">
        <f>$D33*M33*100</f>
        <v>0</v>
      </c>
      <c r="P33" s="273" t="str">
        <f t="shared" si="0"/>
        <v>Personnel assignment plan (who, when, what work steps) incl. explanation and specification of expert months</v>
      </c>
    </row>
    <row r="34" spans="1:16" ht="22.5" customHeight="1">
      <c r="A34" s="266" t="s">
        <v>210</v>
      </c>
      <c r="B34" s="291" t="s">
        <v>211</v>
      </c>
      <c r="C34" s="292"/>
      <c r="D34" s="269">
        <v>0</v>
      </c>
      <c r="E34" s="270"/>
      <c r="F34" s="279">
        <f>$D34*E34*100</f>
        <v>0</v>
      </c>
      <c r="G34" s="270"/>
      <c r="H34" s="279">
        <f>$D34*G34*100</f>
        <v>0</v>
      </c>
      <c r="I34" s="270"/>
      <c r="J34" s="279">
        <f>$D34*I34*100</f>
        <v>0</v>
      </c>
      <c r="K34" s="270"/>
      <c r="L34" s="279">
        <f>$D34*K34*100</f>
        <v>0</v>
      </c>
      <c r="M34" s="270"/>
      <c r="N34" s="280">
        <f>$D34*M34*100</f>
        <v>0</v>
      </c>
      <c r="P34" s="273" t="str">
        <f t="shared" si="0"/>
        <v>Contractor's backstopping strategy (incl. CVs of the technical and administrative backstopper)</v>
      </c>
    </row>
    <row r="35" spans="1:16" s="256" customFormat="1" ht="11.25" customHeight="1">
      <c r="A35" s="281" t="s">
        <v>212</v>
      </c>
      <c r="B35" s="281"/>
      <c r="C35" s="282"/>
      <c r="D35" s="283">
        <f>SUM(D32:D34)</f>
        <v>0</v>
      </c>
      <c r="E35" s="284"/>
      <c r="F35" s="285">
        <f>SUM(F32:F34)</f>
        <v>0</v>
      </c>
      <c r="G35" s="284"/>
      <c r="H35" s="285">
        <f>SUM(H32:H34)</f>
        <v>0</v>
      </c>
      <c r="I35" s="284"/>
      <c r="J35" s="285">
        <f>SUM(J32:J34)</f>
        <v>0</v>
      </c>
      <c r="K35" s="284"/>
      <c r="L35" s="285">
        <f>SUM(L32:L34)</f>
        <v>0</v>
      </c>
      <c r="M35" s="284"/>
      <c r="N35" s="286">
        <f>SUM(N32:N34)</f>
        <v>0</v>
      </c>
      <c r="P35" s="257" t="str">
        <f t="shared" si="0"/>
        <v>Interim total 1.6</v>
      </c>
    </row>
    <row r="36" spans="1:16" ht="10.5">
      <c r="A36" s="293" t="s">
        <v>213</v>
      </c>
      <c r="B36" s="294" t="s">
        <v>214</v>
      </c>
      <c r="C36" s="295"/>
      <c r="D36" s="296">
        <v>0.2</v>
      </c>
      <c r="E36" s="297"/>
      <c r="F36" s="285">
        <f>$D36*E36*100</f>
        <v>0</v>
      </c>
      <c r="G36" s="297"/>
      <c r="H36" s="285">
        <f>$D36*G36*100</f>
        <v>0</v>
      </c>
      <c r="I36" s="297"/>
      <c r="J36" s="285">
        <f>$D36*I36*100</f>
        <v>0</v>
      </c>
      <c r="K36" s="297"/>
      <c r="L36" s="285">
        <f>$D36*K36*100</f>
        <v>0</v>
      </c>
      <c r="M36" s="297"/>
      <c r="N36" s="286">
        <f>$D36*M36*100</f>
        <v>0</v>
      </c>
      <c r="P36" s="257" t="str">
        <f t="shared" si="0"/>
        <v>Further requirements</v>
      </c>
    </row>
    <row r="37" spans="1:16" ht="11.25" customHeight="1">
      <c r="A37" s="298" t="s">
        <v>215</v>
      </c>
      <c r="B37" s="298"/>
      <c r="C37" s="299"/>
      <c r="D37" s="300">
        <f>SUM(D14,D18,D22,D26,D30,D35,D36)</f>
        <v>0.5</v>
      </c>
      <c r="E37" s="301"/>
      <c r="F37" s="302">
        <f>SUM(F14,F18,F22,F26,F30,F35,F36)</f>
        <v>0</v>
      </c>
      <c r="G37" s="301"/>
      <c r="H37" s="302">
        <f>SUM(H14,H18,H22,H26,H30,H35,H36)</f>
        <v>0</v>
      </c>
      <c r="I37" s="301"/>
      <c r="J37" s="302">
        <f>SUM(J14,J18,J22,J26,J30,J35,J36)</f>
        <v>0</v>
      </c>
      <c r="K37" s="301"/>
      <c r="L37" s="302">
        <f>SUM(L14,L18,L22,L26,L30,L35,L36)</f>
        <v>0</v>
      </c>
      <c r="M37" s="301"/>
      <c r="N37" s="303">
        <f>SUM(N14,N18,N22,N26,N30,N35,N36)</f>
        <v>0</v>
      </c>
      <c r="P37" s="257" t="str">
        <f t="shared" si="0"/>
        <v>Total 1</v>
      </c>
    </row>
    <row r="38" spans="1:16" s="256" customFormat="1" ht="12.75" customHeight="1">
      <c r="A38" s="253" t="s">
        <v>216</v>
      </c>
      <c r="B38" s="254" t="s">
        <v>217</v>
      </c>
      <c r="C38" s="255"/>
      <c r="D38" s="255"/>
      <c r="E38" s="255"/>
      <c r="F38" s="255"/>
      <c r="G38" s="255"/>
      <c r="H38" s="255"/>
      <c r="I38" s="255"/>
      <c r="J38" s="255"/>
      <c r="K38" s="255"/>
      <c r="L38" s="255"/>
      <c r="M38" s="255"/>
      <c r="N38" s="255"/>
      <c r="P38" s="257" t="str">
        <f t="shared" si="0"/>
        <v>Assessment of proposed staff</v>
      </c>
    </row>
    <row r="39" spans="1:16" ht="11.25" customHeight="1">
      <c r="A39" s="258" t="s">
        <v>218</v>
      </c>
      <c r="B39" s="304" t="s">
        <v>219</v>
      </c>
      <c r="C39" s="305"/>
      <c r="D39" s="306"/>
      <c r="E39" s="307"/>
      <c r="F39" s="287"/>
      <c r="G39" s="307"/>
      <c r="H39" s="287"/>
      <c r="I39" s="307"/>
      <c r="J39" s="287"/>
      <c r="K39" s="307"/>
      <c r="L39" s="287"/>
      <c r="M39" s="307"/>
      <c r="N39" s="288"/>
      <c r="P39" s="257" t="str">
        <f t="shared" si="0"/>
        <v>Team leader (in accordance with ToR provisions/criteria)</v>
      </c>
    </row>
    <row r="40" spans="1:16" ht="10">
      <c r="A40" s="308" t="s">
        <v>220</v>
      </c>
      <c r="B40" s="309" t="s">
        <v>221</v>
      </c>
      <c r="C40" s="310"/>
      <c r="D40" s="269">
        <v>0</v>
      </c>
      <c r="E40" s="270"/>
      <c r="F40" s="271">
        <f t="shared" ref="F40:H46" si="1">$D40*E40*100</f>
        <v>0</v>
      </c>
      <c r="G40" s="270"/>
      <c r="H40" s="271">
        <f t="shared" si="1"/>
        <v>0</v>
      </c>
      <c r="I40" s="270"/>
      <c r="J40" s="271">
        <f t="shared" ref="J40:J46" si="2">$D40*I40*100</f>
        <v>0</v>
      </c>
      <c r="K40" s="270"/>
      <c r="L40" s="271">
        <f t="shared" ref="L40:L46" si="3">$D40*K40*100</f>
        <v>0</v>
      </c>
      <c r="M40" s="270"/>
      <c r="N40" s="272">
        <f t="shared" ref="N40:N46" si="4">$D40*M40*100</f>
        <v>0</v>
      </c>
      <c r="P40" s="273" t="str">
        <f t="shared" si="0"/>
        <v>- Qualifications</v>
      </c>
    </row>
    <row r="41" spans="1:16" ht="10">
      <c r="A41" s="308" t="s">
        <v>222</v>
      </c>
      <c r="B41" s="309" t="s">
        <v>223</v>
      </c>
      <c r="C41" s="310"/>
      <c r="D41" s="269">
        <v>0</v>
      </c>
      <c r="E41" s="270"/>
      <c r="F41" s="271">
        <f t="shared" si="1"/>
        <v>0</v>
      </c>
      <c r="G41" s="270"/>
      <c r="H41" s="271">
        <f t="shared" si="1"/>
        <v>0</v>
      </c>
      <c r="I41" s="270"/>
      <c r="J41" s="271">
        <f t="shared" si="2"/>
        <v>0</v>
      </c>
      <c r="K41" s="270"/>
      <c r="L41" s="271">
        <f t="shared" si="3"/>
        <v>0</v>
      </c>
      <c r="M41" s="270"/>
      <c r="N41" s="272">
        <f t="shared" si="4"/>
        <v>0</v>
      </c>
      <c r="P41" s="273" t="str">
        <f t="shared" si="0"/>
        <v>- Language</v>
      </c>
    </row>
    <row r="42" spans="1:16" ht="10">
      <c r="A42" s="266" t="s">
        <v>224</v>
      </c>
      <c r="B42" s="311" t="s">
        <v>225</v>
      </c>
      <c r="C42" s="312"/>
      <c r="D42" s="269">
        <v>0</v>
      </c>
      <c r="E42" s="270"/>
      <c r="F42" s="271">
        <f t="shared" si="1"/>
        <v>0</v>
      </c>
      <c r="G42" s="270"/>
      <c r="H42" s="271">
        <f t="shared" si="1"/>
        <v>0</v>
      </c>
      <c r="I42" s="270"/>
      <c r="J42" s="271">
        <f t="shared" si="2"/>
        <v>0</v>
      </c>
      <c r="K42" s="270"/>
      <c r="L42" s="271">
        <f t="shared" si="3"/>
        <v>0</v>
      </c>
      <c r="M42" s="270"/>
      <c r="N42" s="272">
        <f t="shared" si="4"/>
        <v>0</v>
      </c>
      <c r="P42" s="273" t="str">
        <f t="shared" si="0"/>
        <v>- General professional experience</v>
      </c>
    </row>
    <row r="43" spans="1:16" ht="10">
      <c r="A43" s="308" t="s">
        <v>226</v>
      </c>
      <c r="B43" s="311" t="s">
        <v>227</v>
      </c>
      <c r="C43" s="312"/>
      <c r="D43" s="269">
        <v>0</v>
      </c>
      <c r="E43" s="270"/>
      <c r="F43" s="271">
        <f t="shared" si="1"/>
        <v>0</v>
      </c>
      <c r="G43" s="270"/>
      <c r="H43" s="271">
        <f t="shared" si="1"/>
        <v>0</v>
      </c>
      <c r="I43" s="270"/>
      <c r="J43" s="271">
        <f t="shared" si="2"/>
        <v>0</v>
      </c>
      <c r="K43" s="270"/>
      <c r="L43" s="271">
        <f t="shared" si="3"/>
        <v>0</v>
      </c>
      <c r="M43" s="270"/>
      <c r="N43" s="272">
        <f t="shared" si="4"/>
        <v>0</v>
      </c>
      <c r="P43" s="273" t="str">
        <f t="shared" si="0"/>
        <v>- Specific professional experience</v>
      </c>
    </row>
    <row r="44" spans="1:16" ht="11.25" customHeight="1">
      <c r="A44" s="308" t="s">
        <v>228</v>
      </c>
      <c r="B44" s="309" t="s">
        <v>229</v>
      </c>
      <c r="C44" s="310"/>
      <c r="D44" s="269">
        <v>0</v>
      </c>
      <c r="E44" s="270"/>
      <c r="F44" s="271">
        <f t="shared" si="1"/>
        <v>0</v>
      </c>
      <c r="G44" s="270"/>
      <c r="H44" s="271">
        <f t="shared" si="1"/>
        <v>0</v>
      </c>
      <c r="I44" s="270"/>
      <c r="J44" s="271">
        <f t="shared" si="2"/>
        <v>0</v>
      </c>
      <c r="K44" s="270"/>
      <c r="L44" s="271">
        <f t="shared" si="3"/>
        <v>0</v>
      </c>
      <c r="M44" s="270"/>
      <c r="N44" s="272">
        <f t="shared" si="4"/>
        <v>0</v>
      </c>
      <c r="P44" s="273" t="str">
        <f t="shared" si="0"/>
        <v>- Leadership/management experience</v>
      </c>
    </row>
    <row r="45" spans="1:16" ht="10">
      <c r="A45" s="308" t="s">
        <v>230</v>
      </c>
      <c r="B45" s="311" t="s">
        <v>231</v>
      </c>
      <c r="C45" s="312"/>
      <c r="D45" s="269">
        <v>0</v>
      </c>
      <c r="E45" s="270"/>
      <c r="F45" s="271">
        <f t="shared" si="1"/>
        <v>0</v>
      </c>
      <c r="G45" s="270"/>
      <c r="H45" s="271">
        <f t="shared" si="1"/>
        <v>0</v>
      </c>
      <c r="I45" s="270"/>
      <c r="J45" s="271">
        <f t="shared" si="2"/>
        <v>0</v>
      </c>
      <c r="K45" s="270"/>
      <c r="L45" s="271">
        <f t="shared" si="3"/>
        <v>0</v>
      </c>
      <c r="M45" s="270"/>
      <c r="N45" s="272">
        <f t="shared" si="4"/>
        <v>0</v>
      </c>
      <c r="P45" s="273" t="str">
        <f t="shared" si="0"/>
        <v>- Regional experience</v>
      </c>
    </row>
    <row r="46" spans="1:16" ht="10">
      <c r="A46" s="308" t="s">
        <v>232</v>
      </c>
      <c r="B46" s="309" t="s">
        <v>233</v>
      </c>
      <c r="C46" s="310"/>
      <c r="D46" s="269">
        <v>0</v>
      </c>
      <c r="E46" s="270"/>
      <c r="F46" s="271">
        <f t="shared" si="1"/>
        <v>0</v>
      </c>
      <c r="G46" s="270"/>
      <c r="H46" s="271">
        <f t="shared" si="1"/>
        <v>0</v>
      </c>
      <c r="I46" s="270"/>
      <c r="J46" s="271">
        <f t="shared" si="2"/>
        <v>0</v>
      </c>
      <c r="K46" s="270"/>
      <c r="L46" s="271">
        <f t="shared" si="3"/>
        <v>0</v>
      </c>
      <c r="M46" s="270"/>
      <c r="N46" s="272">
        <f t="shared" si="4"/>
        <v>0</v>
      </c>
      <c r="P46" s="273" t="str">
        <f t="shared" si="0"/>
        <v>- Development cooperation experience</v>
      </c>
    </row>
    <row r="47" spans="1:16" ht="14.5">
      <c r="A47" s="308" t="s">
        <v>234</v>
      </c>
      <c r="B47" s="313" t="s">
        <v>235</v>
      </c>
      <c r="C47" s="314"/>
      <c r="D47" s="315">
        <v>0</v>
      </c>
      <c r="E47" s="270"/>
      <c r="F47" s="279">
        <f>$D47*E47*100</f>
        <v>0</v>
      </c>
      <c r="G47" s="270"/>
      <c r="H47" s="279">
        <f>$D47*G47*100</f>
        <v>0</v>
      </c>
      <c r="I47" s="270"/>
      <c r="J47" s="279">
        <f>$D47*I47*100</f>
        <v>0</v>
      </c>
      <c r="K47" s="270"/>
      <c r="L47" s="279">
        <f>$D47*K47*100</f>
        <v>0</v>
      </c>
      <c r="M47" s="270"/>
      <c r="N47" s="280">
        <f>$D47*M47*100</f>
        <v>0</v>
      </c>
      <c r="P47" s="273" t="str">
        <f t="shared" si="0"/>
        <v>- Other</v>
      </c>
    </row>
    <row r="48" spans="1:16" s="256" customFormat="1" ht="11.25" customHeight="1">
      <c r="A48" s="281" t="s">
        <v>236</v>
      </c>
      <c r="B48" s="281"/>
      <c r="C48" s="282"/>
      <c r="D48" s="283">
        <f>SUM(D40:D47)</f>
        <v>0</v>
      </c>
      <c r="E48" s="284"/>
      <c r="F48" s="285">
        <f>SUM(F40:F47)</f>
        <v>0</v>
      </c>
      <c r="G48" s="284"/>
      <c r="H48" s="285">
        <f>SUM(H40:H47)</f>
        <v>0</v>
      </c>
      <c r="I48" s="284"/>
      <c r="J48" s="285">
        <f>SUM(J40:J47)</f>
        <v>0</v>
      </c>
      <c r="K48" s="284"/>
      <c r="L48" s="285">
        <f>SUM(L40:L47)</f>
        <v>0</v>
      </c>
      <c r="M48" s="284"/>
      <c r="N48" s="286">
        <f>SUM(N40:N47)</f>
        <v>0</v>
      </c>
      <c r="P48" s="257" t="str">
        <f t="shared" si="0"/>
        <v>Interim total 2.1</v>
      </c>
    </row>
    <row r="49" spans="1:16" ht="11.25" customHeight="1">
      <c r="A49" s="258" t="s">
        <v>237</v>
      </c>
      <c r="B49" s="304" t="s">
        <v>238</v>
      </c>
      <c r="C49" s="305"/>
      <c r="D49" s="306"/>
      <c r="E49" s="307"/>
      <c r="F49" s="287"/>
      <c r="G49" s="307"/>
      <c r="H49" s="287"/>
      <c r="I49" s="307"/>
      <c r="J49" s="287"/>
      <c r="K49" s="307"/>
      <c r="L49" s="287"/>
      <c r="M49" s="307"/>
      <c r="N49" s="288"/>
      <c r="P49" s="257" t="str">
        <f t="shared" si="0"/>
        <v>Expert 1 (in accordance with ToR provisions/criteria)</v>
      </c>
    </row>
    <row r="50" spans="1:16" ht="10">
      <c r="A50" s="308" t="s">
        <v>239</v>
      </c>
      <c r="B50" s="309" t="s">
        <v>221</v>
      </c>
      <c r="C50" s="310"/>
      <c r="D50" s="269">
        <v>0.05</v>
      </c>
      <c r="E50" s="270">
        <v>0</v>
      </c>
      <c r="F50" s="271">
        <f t="shared" ref="F50:H56" si="5">$D50*E50*100</f>
        <v>0</v>
      </c>
      <c r="G50" s="270">
        <v>0</v>
      </c>
      <c r="H50" s="271">
        <f t="shared" si="5"/>
        <v>0</v>
      </c>
      <c r="I50" s="270">
        <v>0</v>
      </c>
      <c r="J50" s="271">
        <f t="shared" ref="J50:J56" si="6">$D50*I50*100</f>
        <v>0</v>
      </c>
      <c r="K50" s="270"/>
      <c r="L50" s="271">
        <f t="shared" ref="L50:L56" si="7">$D50*K50*100</f>
        <v>0</v>
      </c>
      <c r="M50" s="270"/>
      <c r="N50" s="272">
        <f t="shared" ref="N50:N56" si="8">$D50*M50*100</f>
        <v>0</v>
      </c>
      <c r="P50" s="273" t="str">
        <f t="shared" si="0"/>
        <v>- Qualifications</v>
      </c>
    </row>
    <row r="51" spans="1:16" ht="10">
      <c r="A51" s="308" t="s">
        <v>240</v>
      </c>
      <c r="B51" s="309" t="s">
        <v>223</v>
      </c>
      <c r="C51" s="310"/>
      <c r="D51" s="269">
        <v>0</v>
      </c>
      <c r="E51" s="270"/>
      <c r="F51" s="271">
        <f t="shared" si="5"/>
        <v>0</v>
      </c>
      <c r="G51" s="270"/>
      <c r="H51" s="271">
        <f t="shared" si="5"/>
        <v>0</v>
      </c>
      <c r="I51" s="270"/>
      <c r="J51" s="271">
        <f t="shared" si="6"/>
        <v>0</v>
      </c>
      <c r="K51" s="270"/>
      <c r="L51" s="271">
        <f t="shared" si="7"/>
        <v>0</v>
      </c>
      <c r="M51" s="270"/>
      <c r="N51" s="272">
        <f t="shared" si="8"/>
        <v>0</v>
      </c>
      <c r="P51" s="273" t="str">
        <f t="shared" si="0"/>
        <v>- Language</v>
      </c>
    </row>
    <row r="52" spans="1:16" ht="14.5">
      <c r="A52" s="266" t="s">
        <v>241</v>
      </c>
      <c r="B52" s="311" t="s">
        <v>225</v>
      </c>
      <c r="C52" s="312"/>
      <c r="D52" s="315">
        <v>0.05</v>
      </c>
      <c r="E52" s="270">
        <v>0</v>
      </c>
      <c r="F52" s="271">
        <f t="shared" si="5"/>
        <v>0</v>
      </c>
      <c r="G52" s="270">
        <v>0</v>
      </c>
      <c r="H52" s="271">
        <f t="shared" si="5"/>
        <v>0</v>
      </c>
      <c r="I52" s="270">
        <v>0</v>
      </c>
      <c r="J52" s="271">
        <f t="shared" si="6"/>
        <v>0</v>
      </c>
      <c r="K52" s="270"/>
      <c r="L52" s="271">
        <f t="shared" si="7"/>
        <v>0</v>
      </c>
      <c r="M52" s="270"/>
      <c r="N52" s="272">
        <f t="shared" si="8"/>
        <v>0</v>
      </c>
      <c r="P52" s="273" t="str">
        <f t="shared" si="0"/>
        <v>- General professional experience</v>
      </c>
    </row>
    <row r="53" spans="1:16" ht="10">
      <c r="A53" s="308" t="s">
        <v>242</v>
      </c>
      <c r="B53" s="311" t="s">
        <v>227</v>
      </c>
      <c r="C53" s="312"/>
      <c r="D53" s="269">
        <v>0.05</v>
      </c>
      <c r="E53" s="270">
        <v>0</v>
      </c>
      <c r="F53" s="271">
        <f t="shared" si="5"/>
        <v>0</v>
      </c>
      <c r="G53" s="270">
        <v>0</v>
      </c>
      <c r="H53" s="271">
        <f t="shared" si="5"/>
        <v>0</v>
      </c>
      <c r="I53" s="270">
        <v>0</v>
      </c>
      <c r="J53" s="271">
        <f t="shared" si="6"/>
        <v>0</v>
      </c>
      <c r="K53" s="270"/>
      <c r="L53" s="271">
        <f t="shared" si="7"/>
        <v>0</v>
      </c>
      <c r="M53" s="270"/>
      <c r="N53" s="272">
        <f t="shared" si="8"/>
        <v>0</v>
      </c>
      <c r="P53" s="273" t="str">
        <f t="shared" si="0"/>
        <v>- Specific professional experience</v>
      </c>
    </row>
    <row r="54" spans="1:16" ht="11.25" customHeight="1">
      <c r="A54" s="308" t="s">
        <v>243</v>
      </c>
      <c r="B54" s="309" t="s">
        <v>229</v>
      </c>
      <c r="C54" s="310"/>
      <c r="D54" s="269">
        <v>0</v>
      </c>
      <c r="E54" s="270"/>
      <c r="F54" s="271">
        <f t="shared" si="5"/>
        <v>0</v>
      </c>
      <c r="G54" s="270"/>
      <c r="H54" s="271">
        <f t="shared" si="5"/>
        <v>0</v>
      </c>
      <c r="I54" s="270"/>
      <c r="J54" s="271">
        <f t="shared" si="6"/>
        <v>0</v>
      </c>
      <c r="K54" s="270"/>
      <c r="L54" s="271">
        <f t="shared" si="7"/>
        <v>0</v>
      </c>
      <c r="M54" s="270"/>
      <c r="N54" s="272">
        <f t="shared" si="8"/>
        <v>0</v>
      </c>
      <c r="P54" s="273" t="str">
        <f t="shared" si="0"/>
        <v>- Leadership/management experience</v>
      </c>
    </row>
    <row r="55" spans="1:16" ht="10">
      <c r="A55" s="308" t="s">
        <v>244</v>
      </c>
      <c r="B55" s="311" t="s">
        <v>231</v>
      </c>
      <c r="C55" s="312"/>
      <c r="D55" s="269">
        <v>0</v>
      </c>
      <c r="E55" s="270"/>
      <c r="F55" s="271">
        <f t="shared" si="5"/>
        <v>0</v>
      </c>
      <c r="G55" s="270"/>
      <c r="H55" s="271">
        <f t="shared" si="5"/>
        <v>0</v>
      </c>
      <c r="I55" s="270"/>
      <c r="J55" s="271">
        <f t="shared" si="6"/>
        <v>0</v>
      </c>
      <c r="K55" s="270"/>
      <c r="L55" s="271">
        <f t="shared" si="7"/>
        <v>0</v>
      </c>
      <c r="M55" s="270"/>
      <c r="N55" s="272">
        <f t="shared" si="8"/>
        <v>0</v>
      </c>
      <c r="P55" s="273" t="str">
        <f t="shared" si="0"/>
        <v>- Regional experience</v>
      </c>
    </row>
    <row r="56" spans="1:16" ht="10">
      <c r="A56" s="308" t="s">
        <v>245</v>
      </c>
      <c r="B56" s="309" t="s">
        <v>233</v>
      </c>
      <c r="C56" s="310"/>
      <c r="D56" s="269">
        <v>0</v>
      </c>
      <c r="E56" s="270"/>
      <c r="F56" s="271">
        <f t="shared" si="5"/>
        <v>0</v>
      </c>
      <c r="G56" s="270"/>
      <c r="H56" s="271">
        <f t="shared" si="5"/>
        <v>0</v>
      </c>
      <c r="I56" s="270"/>
      <c r="J56" s="271">
        <f t="shared" si="6"/>
        <v>0</v>
      </c>
      <c r="K56" s="270"/>
      <c r="L56" s="271">
        <f t="shared" si="7"/>
        <v>0</v>
      </c>
      <c r="M56" s="270"/>
      <c r="N56" s="272">
        <f t="shared" si="8"/>
        <v>0</v>
      </c>
      <c r="P56" s="273" t="str">
        <f t="shared" si="0"/>
        <v>- Development cooperation experience</v>
      </c>
    </row>
    <row r="57" spans="1:16" ht="14.5">
      <c r="A57" s="308" t="s">
        <v>246</v>
      </c>
      <c r="B57" s="313" t="s">
        <v>235</v>
      </c>
      <c r="C57" s="314"/>
      <c r="D57" s="315">
        <v>0.1</v>
      </c>
      <c r="E57" s="270"/>
      <c r="F57" s="279">
        <f>$D57*E57*100</f>
        <v>0</v>
      </c>
      <c r="G57" s="270"/>
      <c r="H57" s="279">
        <f>$D57*G57*100</f>
        <v>0</v>
      </c>
      <c r="I57" s="270"/>
      <c r="J57" s="279">
        <f>$D57*I57*100</f>
        <v>0</v>
      </c>
      <c r="K57" s="270"/>
      <c r="L57" s="279">
        <f>$D57*K57*100</f>
        <v>0</v>
      </c>
      <c r="M57" s="270"/>
      <c r="N57" s="280">
        <f>$D57*M57*100</f>
        <v>0</v>
      </c>
      <c r="P57" s="273" t="str">
        <f t="shared" si="0"/>
        <v>- Other</v>
      </c>
    </row>
    <row r="58" spans="1:16" ht="11.25" customHeight="1" outlineLevel="1">
      <c r="A58" s="281" t="s">
        <v>247</v>
      </c>
      <c r="B58" s="281"/>
      <c r="C58" s="282"/>
      <c r="D58" s="283">
        <f>SUM(D50:D57)</f>
        <v>0.25</v>
      </c>
      <c r="E58" s="284"/>
      <c r="F58" s="285">
        <f>SUM(F50:F57)</f>
        <v>0</v>
      </c>
      <c r="G58" s="284"/>
      <c r="H58" s="285">
        <f>SUM(H50:H57)</f>
        <v>0</v>
      </c>
      <c r="I58" s="284"/>
      <c r="J58" s="285">
        <f>SUM(J50:J57)</f>
        <v>0</v>
      </c>
      <c r="K58" s="284"/>
      <c r="L58" s="285">
        <f>SUM(L50:L57)</f>
        <v>0</v>
      </c>
      <c r="M58" s="284"/>
      <c r="N58" s="286">
        <f>SUM(N50:N57)</f>
        <v>0</v>
      </c>
      <c r="P58" s="257" t="str">
        <f t="shared" si="0"/>
        <v>Interim total 2.2</v>
      </c>
    </row>
    <row r="59" spans="1:16" ht="11.25" customHeight="1">
      <c r="A59" s="258" t="s">
        <v>248</v>
      </c>
      <c r="B59" s="304" t="s">
        <v>249</v>
      </c>
      <c r="C59" s="305"/>
      <c r="D59" s="306"/>
      <c r="E59" s="307"/>
      <c r="F59" s="287"/>
      <c r="G59" s="307"/>
      <c r="H59" s="287"/>
      <c r="I59" s="307"/>
      <c r="J59" s="287"/>
      <c r="K59" s="307"/>
      <c r="L59" s="287"/>
      <c r="M59" s="307"/>
      <c r="N59" s="288"/>
      <c r="P59" s="257" t="str">
        <f t="shared" si="0"/>
        <v>Expert 2 (in accordance with ToR provisions/criteria)</v>
      </c>
    </row>
    <row r="60" spans="1:16" ht="10">
      <c r="A60" s="308" t="s">
        <v>250</v>
      </c>
      <c r="B60" s="309" t="s">
        <v>221</v>
      </c>
      <c r="C60" s="310"/>
      <c r="D60" s="269">
        <v>0.05</v>
      </c>
      <c r="E60" s="270"/>
      <c r="F60" s="271">
        <f t="shared" ref="F60:H66" si="9">$D60*E60*100</f>
        <v>0</v>
      </c>
      <c r="G60" s="270"/>
      <c r="H60" s="271">
        <f t="shared" si="9"/>
        <v>0</v>
      </c>
      <c r="I60" s="270">
        <v>0</v>
      </c>
      <c r="J60" s="271">
        <f t="shared" ref="J60:J66" si="10">$D60*I60*100</f>
        <v>0</v>
      </c>
      <c r="K60" s="270"/>
      <c r="L60" s="271">
        <f t="shared" ref="L60:L66" si="11">$D60*K60*100</f>
        <v>0</v>
      </c>
      <c r="M60" s="270"/>
      <c r="N60" s="272">
        <f t="shared" ref="N60:N66" si="12">$D60*M60*100</f>
        <v>0</v>
      </c>
      <c r="P60" s="273" t="str">
        <f t="shared" si="0"/>
        <v>- Qualifications</v>
      </c>
    </row>
    <row r="61" spans="1:16" ht="10">
      <c r="A61" s="308" t="s">
        <v>251</v>
      </c>
      <c r="B61" s="309" t="s">
        <v>223</v>
      </c>
      <c r="C61" s="310"/>
      <c r="D61" s="269">
        <v>0</v>
      </c>
      <c r="E61" s="270"/>
      <c r="F61" s="271">
        <f t="shared" si="9"/>
        <v>0</v>
      </c>
      <c r="G61" s="270"/>
      <c r="H61" s="271">
        <f t="shared" si="9"/>
        <v>0</v>
      </c>
      <c r="I61" s="270"/>
      <c r="J61" s="271">
        <f t="shared" si="10"/>
        <v>0</v>
      </c>
      <c r="K61" s="270"/>
      <c r="L61" s="271">
        <f t="shared" si="11"/>
        <v>0</v>
      </c>
      <c r="M61" s="270"/>
      <c r="N61" s="272">
        <f t="shared" si="12"/>
        <v>0</v>
      </c>
      <c r="P61" s="273" t="str">
        <f t="shared" si="0"/>
        <v>- Language</v>
      </c>
    </row>
    <row r="62" spans="1:16" ht="14.5">
      <c r="A62" s="266" t="s">
        <v>252</v>
      </c>
      <c r="B62" s="311" t="s">
        <v>225</v>
      </c>
      <c r="C62" s="312"/>
      <c r="D62" s="315">
        <v>0.05</v>
      </c>
      <c r="E62" s="270"/>
      <c r="F62" s="271">
        <f t="shared" si="9"/>
        <v>0</v>
      </c>
      <c r="G62" s="270"/>
      <c r="H62" s="271">
        <f t="shared" si="9"/>
        <v>0</v>
      </c>
      <c r="I62" s="270">
        <v>0</v>
      </c>
      <c r="J62" s="271">
        <f t="shared" si="10"/>
        <v>0</v>
      </c>
      <c r="K62" s="270"/>
      <c r="L62" s="271">
        <f t="shared" si="11"/>
        <v>0</v>
      </c>
      <c r="M62" s="270"/>
      <c r="N62" s="272">
        <f t="shared" si="12"/>
        <v>0</v>
      </c>
      <c r="P62" s="273" t="str">
        <f t="shared" si="0"/>
        <v>- General professional experience</v>
      </c>
    </row>
    <row r="63" spans="1:16" ht="10">
      <c r="A63" s="308" t="s">
        <v>253</v>
      </c>
      <c r="B63" s="311" t="s">
        <v>227</v>
      </c>
      <c r="C63" s="312"/>
      <c r="D63" s="269">
        <v>0.05</v>
      </c>
      <c r="E63" s="270"/>
      <c r="F63" s="271">
        <f t="shared" si="9"/>
        <v>0</v>
      </c>
      <c r="G63" s="270"/>
      <c r="H63" s="271">
        <f t="shared" si="9"/>
        <v>0</v>
      </c>
      <c r="I63" s="270">
        <v>0</v>
      </c>
      <c r="J63" s="271">
        <f t="shared" si="10"/>
        <v>0</v>
      </c>
      <c r="K63" s="270"/>
      <c r="L63" s="271">
        <f t="shared" si="11"/>
        <v>0</v>
      </c>
      <c r="M63" s="270"/>
      <c r="N63" s="272">
        <f t="shared" si="12"/>
        <v>0</v>
      </c>
      <c r="P63" s="273" t="str">
        <f t="shared" si="0"/>
        <v>- Specific professional experience</v>
      </c>
    </row>
    <row r="64" spans="1:16" ht="11.25" customHeight="1">
      <c r="A64" s="308" t="s">
        <v>254</v>
      </c>
      <c r="B64" s="309" t="s">
        <v>229</v>
      </c>
      <c r="C64" s="310"/>
      <c r="D64" s="269">
        <v>0</v>
      </c>
      <c r="E64" s="270"/>
      <c r="F64" s="271">
        <f t="shared" si="9"/>
        <v>0</v>
      </c>
      <c r="G64" s="270"/>
      <c r="H64" s="271">
        <f t="shared" si="9"/>
        <v>0</v>
      </c>
      <c r="I64" s="270"/>
      <c r="J64" s="271">
        <f t="shared" si="10"/>
        <v>0</v>
      </c>
      <c r="K64" s="270"/>
      <c r="L64" s="271">
        <f t="shared" si="11"/>
        <v>0</v>
      </c>
      <c r="M64" s="270"/>
      <c r="N64" s="272">
        <f t="shared" si="12"/>
        <v>0</v>
      </c>
      <c r="P64" s="273" t="str">
        <f t="shared" si="0"/>
        <v>- Leadership/management experience</v>
      </c>
    </row>
    <row r="65" spans="1:16" ht="10">
      <c r="A65" s="308" t="s">
        <v>255</v>
      </c>
      <c r="B65" s="311" t="s">
        <v>231</v>
      </c>
      <c r="C65" s="312"/>
      <c r="D65" s="269">
        <v>0</v>
      </c>
      <c r="E65" s="270"/>
      <c r="F65" s="271">
        <f t="shared" si="9"/>
        <v>0</v>
      </c>
      <c r="G65" s="270"/>
      <c r="H65" s="271">
        <f t="shared" si="9"/>
        <v>0</v>
      </c>
      <c r="I65" s="270"/>
      <c r="J65" s="271">
        <f t="shared" si="10"/>
        <v>0</v>
      </c>
      <c r="K65" s="270"/>
      <c r="L65" s="271">
        <f t="shared" si="11"/>
        <v>0</v>
      </c>
      <c r="M65" s="270"/>
      <c r="N65" s="272">
        <f t="shared" si="12"/>
        <v>0</v>
      </c>
      <c r="P65" s="273" t="str">
        <f t="shared" si="0"/>
        <v>- Regional experience</v>
      </c>
    </row>
    <row r="66" spans="1:16" ht="10">
      <c r="A66" s="308" t="s">
        <v>256</v>
      </c>
      <c r="B66" s="309" t="s">
        <v>233</v>
      </c>
      <c r="C66" s="310"/>
      <c r="D66" s="269">
        <v>0</v>
      </c>
      <c r="E66" s="270"/>
      <c r="F66" s="271">
        <f t="shared" si="9"/>
        <v>0</v>
      </c>
      <c r="G66" s="270"/>
      <c r="H66" s="271">
        <f t="shared" si="9"/>
        <v>0</v>
      </c>
      <c r="I66" s="270"/>
      <c r="J66" s="271">
        <f t="shared" si="10"/>
        <v>0</v>
      </c>
      <c r="K66" s="270"/>
      <c r="L66" s="271">
        <f t="shared" si="11"/>
        <v>0</v>
      </c>
      <c r="M66" s="270"/>
      <c r="N66" s="272">
        <f t="shared" si="12"/>
        <v>0</v>
      </c>
      <c r="P66" s="273" t="str">
        <f t="shared" si="0"/>
        <v>- Development cooperation experience</v>
      </c>
    </row>
    <row r="67" spans="1:16" ht="14.5">
      <c r="A67" s="308" t="s">
        <v>257</v>
      </c>
      <c r="B67" s="313" t="s">
        <v>235</v>
      </c>
      <c r="C67" s="314"/>
      <c r="D67" s="315">
        <v>0.1</v>
      </c>
      <c r="E67" s="270"/>
      <c r="F67" s="279">
        <f>$D67*E67*100</f>
        <v>0</v>
      </c>
      <c r="G67" s="270"/>
      <c r="H67" s="279">
        <f>$D67*G67*100</f>
        <v>0</v>
      </c>
      <c r="I67" s="270"/>
      <c r="J67" s="279">
        <f>$D67*I67*100</f>
        <v>0</v>
      </c>
      <c r="K67" s="270"/>
      <c r="L67" s="279">
        <f>$D67*K67*100</f>
        <v>0</v>
      </c>
      <c r="M67" s="270"/>
      <c r="N67" s="280">
        <f>$D67*M67*100</f>
        <v>0</v>
      </c>
      <c r="P67" s="273" t="str">
        <f t="shared" si="0"/>
        <v>- Other</v>
      </c>
    </row>
    <row r="68" spans="1:16" ht="11.25" customHeight="1" outlineLevel="1">
      <c r="A68" s="281" t="s">
        <v>258</v>
      </c>
      <c r="B68" s="281"/>
      <c r="C68" s="282"/>
      <c r="D68" s="283">
        <f>SUM(D60:D67)</f>
        <v>0.25</v>
      </c>
      <c r="E68" s="284"/>
      <c r="F68" s="285">
        <f>SUM(F60:F67)</f>
        <v>0</v>
      </c>
      <c r="G68" s="284"/>
      <c r="H68" s="285">
        <f>SUM(H60:H67)</f>
        <v>0</v>
      </c>
      <c r="I68" s="284"/>
      <c r="J68" s="285">
        <f>SUM(J60:J67)</f>
        <v>0</v>
      </c>
      <c r="K68" s="284"/>
      <c r="L68" s="285">
        <f>SUM(L60:L67)</f>
        <v>0</v>
      </c>
      <c r="M68" s="284"/>
      <c r="N68" s="286">
        <f>SUM(N60:N67)</f>
        <v>0</v>
      </c>
      <c r="P68" s="257" t="str">
        <f t="shared" si="0"/>
        <v>Interim total 2.3</v>
      </c>
    </row>
    <row r="69" spans="1:16" ht="11.25" customHeight="1">
      <c r="A69" s="258" t="s">
        <v>259</v>
      </c>
      <c r="B69" s="304" t="s">
        <v>260</v>
      </c>
      <c r="C69" s="305"/>
      <c r="D69" s="306"/>
      <c r="E69" s="307"/>
      <c r="F69" s="287"/>
      <c r="G69" s="307"/>
      <c r="H69" s="287"/>
      <c r="I69" s="307"/>
      <c r="J69" s="287"/>
      <c r="K69" s="307"/>
      <c r="L69" s="287"/>
      <c r="M69" s="307"/>
      <c r="N69" s="288"/>
      <c r="P69" s="257" t="str">
        <f t="shared" si="0"/>
        <v>Expert 3 (in accordance with ToR provisions/criteria)</v>
      </c>
    </row>
    <row r="70" spans="1:16" ht="10">
      <c r="A70" s="308" t="s">
        <v>261</v>
      </c>
      <c r="B70" s="309" t="s">
        <v>221</v>
      </c>
      <c r="C70" s="310"/>
      <c r="D70" s="269">
        <v>0</v>
      </c>
      <c r="E70" s="270"/>
      <c r="F70" s="271">
        <f t="shared" ref="F70:H76" si="13">$D70*E70*100</f>
        <v>0</v>
      </c>
      <c r="G70" s="270"/>
      <c r="H70" s="271">
        <f t="shared" si="13"/>
        <v>0</v>
      </c>
      <c r="I70" s="270">
        <v>0</v>
      </c>
      <c r="J70" s="271">
        <f t="shared" ref="J70:J76" si="14">$D70*I70*100</f>
        <v>0</v>
      </c>
      <c r="K70" s="270"/>
      <c r="L70" s="271">
        <f t="shared" ref="L70:L76" si="15">$D70*K70*100</f>
        <v>0</v>
      </c>
      <c r="M70" s="270"/>
      <c r="N70" s="272">
        <f t="shared" ref="N70:N76" si="16">$D70*M70*100</f>
        <v>0</v>
      </c>
      <c r="P70" s="273" t="str">
        <f t="shared" si="0"/>
        <v>- Qualifications</v>
      </c>
    </row>
    <row r="71" spans="1:16" ht="10">
      <c r="A71" s="308" t="s">
        <v>262</v>
      </c>
      <c r="B71" s="309" t="s">
        <v>223</v>
      </c>
      <c r="C71" s="310"/>
      <c r="D71" s="269">
        <v>0</v>
      </c>
      <c r="E71" s="270"/>
      <c r="F71" s="271">
        <f t="shared" si="13"/>
        <v>0</v>
      </c>
      <c r="G71" s="270"/>
      <c r="H71" s="271">
        <f t="shared" si="13"/>
        <v>0</v>
      </c>
      <c r="I71" s="270"/>
      <c r="J71" s="271">
        <f t="shared" si="14"/>
        <v>0</v>
      </c>
      <c r="K71" s="270"/>
      <c r="L71" s="271">
        <f t="shared" si="15"/>
        <v>0</v>
      </c>
      <c r="M71" s="270"/>
      <c r="N71" s="272">
        <f t="shared" si="16"/>
        <v>0</v>
      </c>
      <c r="P71" s="273" t="str">
        <f t="shared" si="0"/>
        <v>- Language</v>
      </c>
    </row>
    <row r="72" spans="1:16" ht="14.5">
      <c r="A72" s="308" t="s">
        <v>263</v>
      </c>
      <c r="B72" s="311" t="s">
        <v>225</v>
      </c>
      <c r="C72" s="312"/>
      <c r="D72" s="315">
        <v>0</v>
      </c>
      <c r="E72" s="270"/>
      <c r="F72" s="271">
        <f t="shared" si="13"/>
        <v>0</v>
      </c>
      <c r="G72" s="270"/>
      <c r="H72" s="271">
        <f t="shared" si="13"/>
        <v>0</v>
      </c>
      <c r="I72" s="270">
        <v>0</v>
      </c>
      <c r="J72" s="271">
        <f t="shared" si="14"/>
        <v>0</v>
      </c>
      <c r="K72" s="270"/>
      <c r="L72" s="271">
        <f t="shared" si="15"/>
        <v>0</v>
      </c>
      <c r="M72" s="270"/>
      <c r="N72" s="272">
        <f t="shared" si="16"/>
        <v>0</v>
      </c>
      <c r="P72" s="273" t="str">
        <f t="shared" si="0"/>
        <v>- General professional experience</v>
      </c>
    </row>
    <row r="73" spans="1:16" ht="10">
      <c r="A73" s="308" t="s">
        <v>264</v>
      </c>
      <c r="B73" s="311" t="s">
        <v>227</v>
      </c>
      <c r="C73" s="312"/>
      <c r="D73" s="269">
        <v>0</v>
      </c>
      <c r="E73" s="270"/>
      <c r="F73" s="271">
        <f t="shared" si="13"/>
        <v>0</v>
      </c>
      <c r="G73" s="270"/>
      <c r="H73" s="271">
        <f t="shared" si="13"/>
        <v>0</v>
      </c>
      <c r="I73" s="270">
        <v>0</v>
      </c>
      <c r="J73" s="271">
        <f t="shared" si="14"/>
        <v>0</v>
      </c>
      <c r="K73" s="270"/>
      <c r="L73" s="271">
        <f t="shared" si="15"/>
        <v>0</v>
      </c>
      <c r="M73" s="270"/>
      <c r="N73" s="272">
        <f t="shared" si="16"/>
        <v>0</v>
      </c>
      <c r="P73" s="273" t="str">
        <f t="shared" si="0"/>
        <v>- Specific professional experience</v>
      </c>
    </row>
    <row r="74" spans="1:16" ht="11.25" customHeight="1">
      <c r="A74" s="308" t="s">
        <v>265</v>
      </c>
      <c r="B74" s="309" t="s">
        <v>229</v>
      </c>
      <c r="C74" s="310"/>
      <c r="D74" s="269">
        <v>0</v>
      </c>
      <c r="E74" s="270"/>
      <c r="F74" s="271">
        <f t="shared" si="13"/>
        <v>0</v>
      </c>
      <c r="G74" s="270"/>
      <c r="H74" s="271">
        <f t="shared" si="13"/>
        <v>0</v>
      </c>
      <c r="I74" s="270"/>
      <c r="J74" s="271">
        <f t="shared" si="14"/>
        <v>0</v>
      </c>
      <c r="K74" s="270"/>
      <c r="L74" s="271">
        <f t="shared" si="15"/>
        <v>0</v>
      </c>
      <c r="M74" s="270"/>
      <c r="N74" s="272">
        <f t="shared" si="16"/>
        <v>0</v>
      </c>
      <c r="P74" s="273" t="str">
        <f t="shared" si="0"/>
        <v>- Leadership/management experience</v>
      </c>
    </row>
    <row r="75" spans="1:16" ht="10">
      <c r="A75" s="308" t="s">
        <v>266</v>
      </c>
      <c r="B75" s="311" t="s">
        <v>231</v>
      </c>
      <c r="C75" s="312"/>
      <c r="D75" s="269">
        <v>0</v>
      </c>
      <c r="E75" s="270"/>
      <c r="F75" s="271">
        <f t="shared" si="13"/>
        <v>0</v>
      </c>
      <c r="G75" s="270"/>
      <c r="H75" s="271">
        <f t="shared" si="13"/>
        <v>0</v>
      </c>
      <c r="I75" s="270"/>
      <c r="J75" s="271">
        <f t="shared" si="14"/>
        <v>0</v>
      </c>
      <c r="K75" s="270"/>
      <c r="L75" s="271">
        <f t="shared" si="15"/>
        <v>0</v>
      </c>
      <c r="M75" s="270"/>
      <c r="N75" s="272">
        <f t="shared" si="16"/>
        <v>0</v>
      </c>
      <c r="P75" s="273" t="str">
        <f t="shared" ref="P75:P115" si="17">IF(ISBLANK(B75),A75,B75)</f>
        <v>- Regional experience</v>
      </c>
    </row>
    <row r="76" spans="1:16" ht="10">
      <c r="A76" s="308" t="s">
        <v>267</v>
      </c>
      <c r="B76" s="309" t="s">
        <v>233</v>
      </c>
      <c r="C76" s="310"/>
      <c r="D76" s="269">
        <v>0</v>
      </c>
      <c r="E76" s="270"/>
      <c r="F76" s="271">
        <f t="shared" si="13"/>
        <v>0</v>
      </c>
      <c r="G76" s="270"/>
      <c r="H76" s="271">
        <f t="shared" si="13"/>
        <v>0</v>
      </c>
      <c r="I76" s="270"/>
      <c r="J76" s="271">
        <f t="shared" si="14"/>
        <v>0</v>
      </c>
      <c r="K76" s="270"/>
      <c r="L76" s="271">
        <f t="shared" si="15"/>
        <v>0</v>
      </c>
      <c r="M76" s="270"/>
      <c r="N76" s="272">
        <f t="shared" si="16"/>
        <v>0</v>
      </c>
      <c r="P76" s="273" t="str">
        <f t="shared" si="17"/>
        <v>- Development cooperation experience</v>
      </c>
    </row>
    <row r="77" spans="1:16" ht="14.5">
      <c r="A77" s="308" t="s">
        <v>268</v>
      </c>
      <c r="B77" s="313" t="s">
        <v>235</v>
      </c>
      <c r="C77" s="314"/>
      <c r="D77" s="315">
        <v>0</v>
      </c>
      <c r="E77" s="270"/>
      <c r="F77" s="279">
        <f>$D77*E77*100</f>
        <v>0</v>
      </c>
      <c r="G77" s="270"/>
      <c r="H77" s="279">
        <f>$D77*G77*100</f>
        <v>0</v>
      </c>
      <c r="I77" s="270"/>
      <c r="J77" s="279">
        <f>$D77*I77*100</f>
        <v>0</v>
      </c>
      <c r="K77" s="270"/>
      <c r="L77" s="279">
        <f>$D77*K77*100</f>
        <v>0</v>
      </c>
      <c r="M77" s="270"/>
      <c r="N77" s="280">
        <f>$D77*M77*100</f>
        <v>0</v>
      </c>
      <c r="P77" s="273" t="str">
        <f t="shared" si="17"/>
        <v>- Other</v>
      </c>
    </row>
    <row r="78" spans="1:16" ht="11.25" customHeight="1" outlineLevel="1">
      <c r="A78" s="281" t="s">
        <v>269</v>
      </c>
      <c r="B78" s="281"/>
      <c r="C78" s="282"/>
      <c r="D78" s="283">
        <f>SUM(D70:D77)</f>
        <v>0</v>
      </c>
      <c r="E78" s="284"/>
      <c r="F78" s="285">
        <f>SUM(F70:F77)</f>
        <v>0</v>
      </c>
      <c r="G78" s="284"/>
      <c r="H78" s="285">
        <f>SUM(H70:H77)</f>
        <v>0</v>
      </c>
      <c r="I78" s="284"/>
      <c r="J78" s="285">
        <f>SUM(J70:J77)</f>
        <v>0</v>
      </c>
      <c r="K78" s="284"/>
      <c r="L78" s="285">
        <f>SUM(L70:L77)</f>
        <v>0</v>
      </c>
      <c r="M78" s="284"/>
      <c r="N78" s="286">
        <f>SUM(N70:N77)</f>
        <v>0</v>
      </c>
      <c r="P78" s="257" t="str">
        <f t="shared" si="17"/>
        <v>Interim total 2.4</v>
      </c>
    </row>
    <row r="79" spans="1:16" ht="11.25" customHeight="1">
      <c r="A79" s="258" t="s">
        <v>270</v>
      </c>
      <c r="B79" s="304" t="s">
        <v>271</v>
      </c>
      <c r="C79" s="305"/>
      <c r="D79" s="306"/>
      <c r="E79" s="307"/>
      <c r="F79" s="287"/>
      <c r="G79" s="307"/>
      <c r="H79" s="287"/>
      <c r="I79" s="307"/>
      <c r="J79" s="287"/>
      <c r="K79" s="307"/>
      <c r="L79" s="287"/>
      <c r="M79" s="307"/>
      <c r="N79" s="288"/>
      <c r="P79" s="257" t="str">
        <f t="shared" si="17"/>
        <v>Expert 4 (in accordance with ToR provisions/criteria)</v>
      </c>
    </row>
    <row r="80" spans="1:16" ht="10">
      <c r="A80" s="308" t="s">
        <v>272</v>
      </c>
      <c r="B80" s="309" t="s">
        <v>221</v>
      </c>
      <c r="C80" s="310"/>
      <c r="D80" s="269">
        <v>0</v>
      </c>
      <c r="E80" s="270"/>
      <c r="F80" s="271">
        <f t="shared" ref="F80:H86" si="18">$D80*E80*100</f>
        <v>0</v>
      </c>
      <c r="G80" s="270"/>
      <c r="H80" s="271">
        <f t="shared" si="18"/>
        <v>0</v>
      </c>
      <c r="I80" s="270"/>
      <c r="J80" s="271">
        <f t="shared" ref="J80:J86" si="19">$D80*I80*100</f>
        <v>0</v>
      </c>
      <c r="K80" s="270"/>
      <c r="L80" s="271">
        <f t="shared" ref="L80:L86" si="20">$D80*K80*100</f>
        <v>0</v>
      </c>
      <c r="M80" s="270"/>
      <c r="N80" s="272">
        <f t="shared" ref="N80:N86" si="21">$D80*M80*100</f>
        <v>0</v>
      </c>
      <c r="P80" s="273" t="str">
        <f t="shared" si="17"/>
        <v>- Qualifications</v>
      </c>
    </row>
    <row r="81" spans="1:16" ht="10">
      <c r="A81" s="308" t="s">
        <v>273</v>
      </c>
      <c r="B81" s="309" t="s">
        <v>223</v>
      </c>
      <c r="C81" s="310"/>
      <c r="D81" s="269">
        <v>0</v>
      </c>
      <c r="E81" s="270"/>
      <c r="F81" s="271">
        <f t="shared" si="18"/>
        <v>0</v>
      </c>
      <c r="G81" s="270"/>
      <c r="H81" s="271">
        <f t="shared" si="18"/>
        <v>0</v>
      </c>
      <c r="I81" s="270"/>
      <c r="J81" s="271">
        <f t="shared" si="19"/>
        <v>0</v>
      </c>
      <c r="K81" s="270"/>
      <c r="L81" s="271">
        <f t="shared" si="20"/>
        <v>0</v>
      </c>
      <c r="M81" s="270"/>
      <c r="N81" s="272">
        <f t="shared" si="21"/>
        <v>0</v>
      </c>
      <c r="P81" s="273" t="str">
        <f t="shared" si="17"/>
        <v>- Language</v>
      </c>
    </row>
    <row r="82" spans="1:16" ht="14.5">
      <c r="A82" s="308" t="s">
        <v>274</v>
      </c>
      <c r="B82" s="311" t="s">
        <v>225</v>
      </c>
      <c r="C82" s="312"/>
      <c r="D82" s="315">
        <v>0</v>
      </c>
      <c r="E82" s="270"/>
      <c r="F82" s="271">
        <f t="shared" si="18"/>
        <v>0</v>
      </c>
      <c r="G82" s="270"/>
      <c r="H82" s="271">
        <f t="shared" si="18"/>
        <v>0</v>
      </c>
      <c r="I82" s="270"/>
      <c r="J82" s="271">
        <f t="shared" si="19"/>
        <v>0</v>
      </c>
      <c r="K82" s="270"/>
      <c r="L82" s="271">
        <f t="shared" si="20"/>
        <v>0</v>
      </c>
      <c r="M82" s="270"/>
      <c r="N82" s="272">
        <f t="shared" si="21"/>
        <v>0</v>
      </c>
      <c r="P82" s="273" t="str">
        <f t="shared" si="17"/>
        <v>- General professional experience</v>
      </c>
    </row>
    <row r="83" spans="1:16" ht="10">
      <c r="A83" s="308" t="s">
        <v>275</v>
      </c>
      <c r="B83" s="311" t="s">
        <v>227</v>
      </c>
      <c r="C83" s="312"/>
      <c r="D83" s="269">
        <v>0</v>
      </c>
      <c r="E83" s="270"/>
      <c r="F83" s="271">
        <f t="shared" si="18"/>
        <v>0</v>
      </c>
      <c r="G83" s="270"/>
      <c r="H83" s="271">
        <f t="shared" si="18"/>
        <v>0</v>
      </c>
      <c r="I83" s="270"/>
      <c r="J83" s="271">
        <f t="shared" si="19"/>
        <v>0</v>
      </c>
      <c r="K83" s="270"/>
      <c r="L83" s="271">
        <f t="shared" si="20"/>
        <v>0</v>
      </c>
      <c r="M83" s="270"/>
      <c r="N83" s="272">
        <f t="shared" si="21"/>
        <v>0</v>
      </c>
      <c r="P83" s="273" t="str">
        <f t="shared" si="17"/>
        <v>- Specific professional experience</v>
      </c>
    </row>
    <row r="84" spans="1:16" ht="11.25" customHeight="1">
      <c r="A84" s="308" t="s">
        <v>276</v>
      </c>
      <c r="B84" s="309" t="s">
        <v>229</v>
      </c>
      <c r="C84" s="310"/>
      <c r="D84" s="269">
        <v>0</v>
      </c>
      <c r="E84" s="270"/>
      <c r="F84" s="271">
        <f t="shared" si="18"/>
        <v>0</v>
      </c>
      <c r="G84" s="270"/>
      <c r="H84" s="271">
        <f t="shared" si="18"/>
        <v>0</v>
      </c>
      <c r="I84" s="270"/>
      <c r="J84" s="271">
        <f t="shared" si="19"/>
        <v>0</v>
      </c>
      <c r="K84" s="270"/>
      <c r="L84" s="271">
        <f t="shared" si="20"/>
        <v>0</v>
      </c>
      <c r="M84" s="270"/>
      <c r="N84" s="272">
        <f t="shared" si="21"/>
        <v>0</v>
      </c>
      <c r="P84" s="273" t="str">
        <f t="shared" si="17"/>
        <v>- Leadership/management experience</v>
      </c>
    </row>
    <row r="85" spans="1:16" ht="10">
      <c r="A85" s="308" t="s">
        <v>277</v>
      </c>
      <c r="B85" s="311" t="s">
        <v>231</v>
      </c>
      <c r="C85" s="312"/>
      <c r="D85" s="269">
        <v>0</v>
      </c>
      <c r="E85" s="270"/>
      <c r="F85" s="271">
        <f t="shared" si="18"/>
        <v>0</v>
      </c>
      <c r="G85" s="270"/>
      <c r="H85" s="271">
        <f t="shared" si="18"/>
        <v>0</v>
      </c>
      <c r="I85" s="270"/>
      <c r="J85" s="271">
        <f t="shared" si="19"/>
        <v>0</v>
      </c>
      <c r="K85" s="270"/>
      <c r="L85" s="271">
        <f t="shared" si="20"/>
        <v>0</v>
      </c>
      <c r="M85" s="270"/>
      <c r="N85" s="272">
        <f t="shared" si="21"/>
        <v>0</v>
      </c>
      <c r="P85" s="273" t="str">
        <f t="shared" si="17"/>
        <v>- Regional experience</v>
      </c>
    </row>
    <row r="86" spans="1:16" ht="10">
      <c r="A86" s="308" t="s">
        <v>278</v>
      </c>
      <c r="B86" s="309" t="s">
        <v>233</v>
      </c>
      <c r="C86" s="310"/>
      <c r="D86" s="269">
        <v>0</v>
      </c>
      <c r="E86" s="270"/>
      <c r="F86" s="271">
        <f t="shared" si="18"/>
        <v>0</v>
      </c>
      <c r="G86" s="270"/>
      <c r="H86" s="271">
        <f t="shared" si="18"/>
        <v>0</v>
      </c>
      <c r="I86" s="270"/>
      <c r="J86" s="271">
        <f t="shared" si="19"/>
        <v>0</v>
      </c>
      <c r="K86" s="270"/>
      <c r="L86" s="271">
        <f t="shared" si="20"/>
        <v>0</v>
      </c>
      <c r="M86" s="270"/>
      <c r="N86" s="272">
        <f t="shared" si="21"/>
        <v>0</v>
      </c>
      <c r="P86" s="273" t="str">
        <f t="shared" si="17"/>
        <v>- Development cooperation experience</v>
      </c>
    </row>
    <row r="87" spans="1:16" ht="14.5">
      <c r="A87" s="308" t="s">
        <v>279</v>
      </c>
      <c r="B87" s="313" t="s">
        <v>235</v>
      </c>
      <c r="C87" s="314"/>
      <c r="D87" s="315">
        <v>0</v>
      </c>
      <c r="E87" s="270"/>
      <c r="F87" s="279">
        <f>$D87*E87*100</f>
        <v>0</v>
      </c>
      <c r="G87" s="270"/>
      <c r="H87" s="279">
        <f>$D87*G87*100</f>
        <v>0</v>
      </c>
      <c r="I87" s="270"/>
      <c r="J87" s="279">
        <f>$D87*I87*100</f>
        <v>0</v>
      </c>
      <c r="K87" s="270"/>
      <c r="L87" s="279">
        <f>$D87*K87*100</f>
        <v>0</v>
      </c>
      <c r="M87" s="270"/>
      <c r="N87" s="280">
        <f>$D87*M87*100</f>
        <v>0</v>
      </c>
      <c r="P87" s="273" t="str">
        <f t="shared" si="17"/>
        <v>- Other</v>
      </c>
    </row>
    <row r="88" spans="1:16" ht="11.25" customHeight="1" outlineLevel="1">
      <c r="A88" s="281" t="s">
        <v>280</v>
      </c>
      <c r="B88" s="281"/>
      <c r="C88" s="282"/>
      <c r="D88" s="283">
        <f>SUM(D80:D87)</f>
        <v>0</v>
      </c>
      <c r="E88" s="284"/>
      <c r="F88" s="285">
        <f>SUM(F80:F87)</f>
        <v>0</v>
      </c>
      <c r="G88" s="284"/>
      <c r="H88" s="285">
        <f>SUM(H80:H87)</f>
        <v>0</v>
      </c>
      <c r="I88" s="284"/>
      <c r="J88" s="285">
        <f>SUM(J80:J87)</f>
        <v>0</v>
      </c>
      <c r="K88" s="284"/>
      <c r="L88" s="285">
        <f>SUM(L80:L87)</f>
        <v>0</v>
      </c>
      <c r="M88" s="284"/>
      <c r="N88" s="286">
        <f>SUM(N80:N87)</f>
        <v>0</v>
      </c>
      <c r="P88" s="257" t="str">
        <f t="shared" si="17"/>
        <v>Interim total 2.5</v>
      </c>
    </row>
    <row r="89" spans="1:16" ht="11.25" customHeight="1">
      <c r="A89" s="258" t="s">
        <v>281</v>
      </c>
      <c r="B89" s="304" t="s">
        <v>282</v>
      </c>
      <c r="C89" s="305"/>
      <c r="D89" s="306"/>
      <c r="E89" s="307"/>
      <c r="F89" s="287"/>
      <c r="G89" s="307"/>
      <c r="H89" s="287"/>
      <c r="I89" s="307"/>
      <c r="J89" s="287"/>
      <c r="K89" s="307"/>
      <c r="L89" s="287"/>
      <c r="M89" s="307"/>
      <c r="N89" s="288"/>
      <c r="P89" s="257" t="str">
        <f t="shared" si="17"/>
        <v>Short-term expert pool 1 (in accordance with ToR provisions/criteria)</v>
      </c>
    </row>
    <row r="90" spans="1:16" ht="10">
      <c r="A90" s="308" t="s">
        <v>283</v>
      </c>
      <c r="B90" s="309" t="s">
        <v>221</v>
      </c>
      <c r="C90" s="310"/>
      <c r="D90" s="269">
        <v>0</v>
      </c>
      <c r="E90" s="270"/>
      <c r="F90" s="271">
        <f t="shared" ref="F90:H95" si="22">$D90*E90*100</f>
        <v>0</v>
      </c>
      <c r="G90" s="270"/>
      <c r="H90" s="271">
        <f t="shared" si="22"/>
        <v>0</v>
      </c>
      <c r="I90" s="270"/>
      <c r="J90" s="271">
        <f t="shared" ref="J90:J95" si="23">$D90*I90*100</f>
        <v>0</v>
      </c>
      <c r="K90" s="270"/>
      <c r="L90" s="271">
        <f t="shared" ref="L90:L95" si="24">$D90*K90*100</f>
        <v>0</v>
      </c>
      <c r="M90" s="270"/>
      <c r="N90" s="272">
        <f t="shared" ref="N90:N95" si="25">$D90*M90*100</f>
        <v>0</v>
      </c>
      <c r="P90" s="273" t="str">
        <f t="shared" si="17"/>
        <v>- Qualifications</v>
      </c>
    </row>
    <row r="91" spans="1:16" ht="10">
      <c r="A91" s="308" t="s">
        <v>284</v>
      </c>
      <c r="B91" s="309" t="s">
        <v>223</v>
      </c>
      <c r="C91" s="310"/>
      <c r="D91" s="269">
        <v>0</v>
      </c>
      <c r="E91" s="270"/>
      <c r="F91" s="271">
        <f t="shared" si="22"/>
        <v>0</v>
      </c>
      <c r="G91" s="270"/>
      <c r="H91" s="271">
        <f t="shared" si="22"/>
        <v>0</v>
      </c>
      <c r="I91" s="270"/>
      <c r="J91" s="271">
        <f t="shared" si="23"/>
        <v>0</v>
      </c>
      <c r="K91" s="270"/>
      <c r="L91" s="271">
        <f t="shared" si="24"/>
        <v>0</v>
      </c>
      <c r="M91" s="270"/>
      <c r="N91" s="272">
        <f t="shared" si="25"/>
        <v>0</v>
      </c>
      <c r="P91" s="273" t="str">
        <f t="shared" si="17"/>
        <v>- Language</v>
      </c>
    </row>
    <row r="92" spans="1:16" ht="10">
      <c r="A92" s="308" t="s">
        <v>285</v>
      </c>
      <c r="B92" s="311" t="s">
        <v>225</v>
      </c>
      <c r="C92" s="312"/>
      <c r="D92" s="269">
        <v>0</v>
      </c>
      <c r="E92" s="270"/>
      <c r="F92" s="271">
        <f t="shared" si="22"/>
        <v>0</v>
      </c>
      <c r="G92" s="270"/>
      <c r="H92" s="271">
        <f t="shared" si="22"/>
        <v>0</v>
      </c>
      <c r="I92" s="270"/>
      <c r="J92" s="271">
        <f t="shared" si="23"/>
        <v>0</v>
      </c>
      <c r="K92" s="270"/>
      <c r="L92" s="271">
        <f t="shared" si="24"/>
        <v>0</v>
      </c>
      <c r="M92" s="270"/>
      <c r="N92" s="272">
        <f t="shared" si="25"/>
        <v>0</v>
      </c>
      <c r="P92" s="273" t="str">
        <f t="shared" si="17"/>
        <v>- General professional experience</v>
      </c>
    </row>
    <row r="93" spans="1:16" ht="10">
      <c r="A93" s="308" t="s">
        <v>286</v>
      </c>
      <c r="B93" s="311" t="s">
        <v>227</v>
      </c>
      <c r="C93" s="312"/>
      <c r="D93" s="269">
        <v>0</v>
      </c>
      <c r="E93" s="270"/>
      <c r="F93" s="271">
        <f t="shared" si="22"/>
        <v>0</v>
      </c>
      <c r="G93" s="270"/>
      <c r="H93" s="271">
        <f t="shared" si="22"/>
        <v>0</v>
      </c>
      <c r="I93" s="270"/>
      <c r="J93" s="271">
        <f t="shared" si="23"/>
        <v>0</v>
      </c>
      <c r="K93" s="270"/>
      <c r="L93" s="271">
        <f t="shared" si="24"/>
        <v>0</v>
      </c>
      <c r="M93" s="270"/>
      <c r="N93" s="272">
        <f t="shared" si="25"/>
        <v>0</v>
      </c>
      <c r="P93" s="273" t="str">
        <f t="shared" si="17"/>
        <v>- Specific professional experience</v>
      </c>
    </row>
    <row r="94" spans="1:16" ht="10">
      <c r="A94" s="308" t="s">
        <v>287</v>
      </c>
      <c r="B94" s="311" t="s">
        <v>231</v>
      </c>
      <c r="C94" s="312"/>
      <c r="D94" s="269">
        <v>0</v>
      </c>
      <c r="E94" s="270"/>
      <c r="F94" s="271">
        <f t="shared" si="22"/>
        <v>0</v>
      </c>
      <c r="G94" s="270"/>
      <c r="H94" s="271">
        <f t="shared" si="22"/>
        <v>0</v>
      </c>
      <c r="I94" s="270"/>
      <c r="J94" s="271">
        <f t="shared" si="23"/>
        <v>0</v>
      </c>
      <c r="K94" s="270"/>
      <c r="L94" s="271">
        <f t="shared" si="24"/>
        <v>0</v>
      </c>
      <c r="M94" s="270"/>
      <c r="N94" s="272">
        <f t="shared" si="25"/>
        <v>0</v>
      </c>
      <c r="P94" s="273" t="str">
        <f t="shared" si="17"/>
        <v>- Regional experience</v>
      </c>
    </row>
    <row r="95" spans="1:16" ht="10">
      <c r="A95" s="308" t="s">
        <v>288</v>
      </c>
      <c r="B95" s="311" t="s">
        <v>233</v>
      </c>
      <c r="C95" s="312"/>
      <c r="D95" s="269">
        <v>0</v>
      </c>
      <c r="E95" s="270"/>
      <c r="F95" s="271">
        <f t="shared" si="22"/>
        <v>0</v>
      </c>
      <c r="G95" s="270"/>
      <c r="H95" s="271">
        <f t="shared" si="22"/>
        <v>0</v>
      </c>
      <c r="I95" s="270"/>
      <c r="J95" s="271">
        <f t="shared" si="23"/>
        <v>0</v>
      </c>
      <c r="K95" s="270"/>
      <c r="L95" s="271">
        <f t="shared" si="24"/>
        <v>0</v>
      </c>
      <c r="M95" s="270"/>
      <c r="N95" s="272">
        <f t="shared" si="25"/>
        <v>0</v>
      </c>
      <c r="P95" s="273" t="str">
        <f t="shared" si="17"/>
        <v>- Development cooperation experience</v>
      </c>
    </row>
    <row r="96" spans="1:16" ht="10">
      <c r="A96" s="308" t="s">
        <v>289</v>
      </c>
      <c r="B96" s="313" t="s">
        <v>235</v>
      </c>
      <c r="C96" s="314"/>
      <c r="D96" s="269">
        <v>0</v>
      </c>
      <c r="E96" s="270"/>
      <c r="F96" s="279">
        <f>$D96*E96*100</f>
        <v>0</v>
      </c>
      <c r="G96" s="270"/>
      <c r="H96" s="279">
        <f>$D96*G96*100</f>
        <v>0</v>
      </c>
      <c r="I96" s="270"/>
      <c r="J96" s="279">
        <f>$D96*I96*100</f>
        <v>0</v>
      </c>
      <c r="K96" s="270"/>
      <c r="L96" s="279">
        <f>$D96*K96*100</f>
        <v>0</v>
      </c>
      <c r="M96" s="270"/>
      <c r="N96" s="280">
        <f>$D96*M96*100</f>
        <v>0</v>
      </c>
      <c r="P96" s="273" t="str">
        <f t="shared" si="17"/>
        <v>- Other</v>
      </c>
    </row>
    <row r="97" spans="1:16" ht="11.25" customHeight="1" outlineLevel="1">
      <c r="A97" s="281" t="s">
        <v>290</v>
      </c>
      <c r="B97" s="281"/>
      <c r="C97" s="282"/>
      <c r="D97" s="283">
        <f>SUM(D90:D96)</f>
        <v>0</v>
      </c>
      <c r="E97" s="284"/>
      <c r="F97" s="285">
        <f>SUM(F90:F96)</f>
        <v>0</v>
      </c>
      <c r="G97" s="284"/>
      <c r="H97" s="285">
        <f>SUM(H90:H96)</f>
        <v>0</v>
      </c>
      <c r="I97" s="284"/>
      <c r="J97" s="285">
        <f>SUM(J90:J96)</f>
        <v>0</v>
      </c>
      <c r="K97" s="284"/>
      <c r="L97" s="285">
        <f>SUM(L90:L96)</f>
        <v>0</v>
      </c>
      <c r="M97" s="284"/>
      <c r="N97" s="286">
        <f>SUM(N90:N96)</f>
        <v>0</v>
      </c>
      <c r="P97" s="257" t="str">
        <f t="shared" si="17"/>
        <v>Interim total 2.6</v>
      </c>
    </row>
    <row r="98" spans="1:16" ht="11.25" customHeight="1">
      <c r="A98" s="258" t="s">
        <v>291</v>
      </c>
      <c r="B98" s="304" t="s">
        <v>292</v>
      </c>
      <c r="C98" s="305"/>
      <c r="D98" s="306"/>
      <c r="E98" s="307"/>
      <c r="F98" s="287"/>
      <c r="G98" s="307"/>
      <c r="H98" s="287"/>
      <c r="I98" s="307"/>
      <c r="J98" s="287"/>
      <c r="K98" s="307"/>
      <c r="L98" s="287"/>
      <c r="M98" s="307"/>
      <c r="N98" s="288"/>
      <c r="P98" s="257" t="str">
        <f t="shared" si="17"/>
        <v>Short-term expert pool 2 (in accordance with ToR provisions/criteria)</v>
      </c>
    </row>
    <row r="99" spans="1:16" ht="10">
      <c r="A99" s="308" t="s">
        <v>293</v>
      </c>
      <c r="B99" s="309" t="s">
        <v>221</v>
      </c>
      <c r="C99" s="310"/>
      <c r="D99" s="269">
        <v>0</v>
      </c>
      <c r="E99" s="270"/>
      <c r="F99" s="271">
        <f t="shared" ref="F99:H104" si="26">$D99*E99*100</f>
        <v>0</v>
      </c>
      <c r="G99" s="270"/>
      <c r="H99" s="271">
        <f t="shared" si="26"/>
        <v>0</v>
      </c>
      <c r="I99" s="270"/>
      <c r="J99" s="271">
        <f t="shared" ref="J99:J104" si="27">$D99*I99*100</f>
        <v>0</v>
      </c>
      <c r="K99" s="270"/>
      <c r="L99" s="271">
        <f t="shared" ref="L99:L104" si="28">$D99*K99*100</f>
        <v>0</v>
      </c>
      <c r="M99" s="270"/>
      <c r="N99" s="272">
        <f t="shared" ref="N99:N104" si="29">$D99*M99*100</f>
        <v>0</v>
      </c>
      <c r="P99" s="273" t="str">
        <f t="shared" si="17"/>
        <v>- Qualifications</v>
      </c>
    </row>
    <row r="100" spans="1:16" ht="10">
      <c r="A100" s="308" t="s">
        <v>294</v>
      </c>
      <c r="B100" s="309" t="s">
        <v>223</v>
      </c>
      <c r="C100" s="310"/>
      <c r="D100" s="269">
        <v>0</v>
      </c>
      <c r="E100" s="270"/>
      <c r="F100" s="271">
        <f t="shared" si="26"/>
        <v>0</v>
      </c>
      <c r="G100" s="270"/>
      <c r="H100" s="271">
        <f t="shared" si="26"/>
        <v>0</v>
      </c>
      <c r="I100" s="270"/>
      <c r="J100" s="271">
        <f t="shared" si="27"/>
        <v>0</v>
      </c>
      <c r="K100" s="270"/>
      <c r="L100" s="271">
        <f t="shared" si="28"/>
        <v>0</v>
      </c>
      <c r="M100" s="270"/>
      <c r="N100" s="272">
        <f t="shared" si="29"/>
        <v>0</v>
      </c>
      <c r="P100" s="273" t="str">
        <f t="shared" si="17"/>
        <v>- Language</v>
      </c>
    </row>
    <row r="101" spans="1:16" ht="10">
      <c r="A101" s="266" t="s">
        <v>295</v>
      </c>
      <c r="B101" s="311" t="s">
        <v>225</v>
      </c>
      <c r="C101" s="312"/>
      <c r="D101" s="269">
        <v>0</v>
      </c>
      <c r="E101" s="270"/>
      <c r="F101" s="271">
        <f t="shared" si="26"/>
        <v>0</v>
      </c>
      <c r="G101" s="270"/>
      <c r="H101" s="271">
        <f t="shared" si="26"/>
        <v>0</v>
      </c>
      <c r="I101" s="270"/>
      <c r="J101" s="271">
        <f t="shared" si="27"/>
        <v>0</v>
      </c>
      <c r="K101" s="270"/>
      <c r="L101" s="271">
        <f t="shared" si="28"/>
        <v>0</v>
      </c>
      <c r="M101" s="270"/>
      <c r="N101" s="272">
        <f t="shared" si="29"/>
        <v>0</v>
      </c>
      <c r="P101" s="273" t="str">
        <f t="shared" si="17"/>
        <v>- General professional experience</v>
      </c>
    </row>
    <row r="102" spans="1:16" ht="10">
      <c r="A102" s="308" t="s">
        <v>296</v>
      </c>
      <c r="B102" s="311" t="s">
        <v>227</v>
      </c>
      <c r="C102" s="312"/>
      <c r="D102" s="269">
        <v>0</v>
      </c>
      <c r="E102" s="270"/>
      <c r="F102" s="271">
        <f t="shared" si="26"/>
        <v>0</v>
      </c>
      <c r="G102" s="270"/>
      <c r="H102" s="271">
        <f t="shared" si="26"/>
        <v>0</v>
      </c>
      <c r="I102" s="270"/>
      <c r="J102" s="271">
        <f t="shared" si="27"/>
        <v>0</v>
      </c>
      <c r="K102" s="270"/>
      <c r="L102" s="271">
        <f t="shared" si="28"/>
        <v>0</v>
      </c>
      <c r="M102" s="270"/>
      <c r="N102" s="272">
        <f t="shared" si="29"/>
        <v>0</v>
      </c>
      <c r="P102" s="273" t="str">
        <f t="shared" si="17"/>
        <v>- Specific professional experience</v>
      </c>
    </row>
    <row r="103" spans="1:16" ht="10">
      <c r="A103" s="308" t="s">
        <v>297</v>
      </c>
      <c r="B103" s="311" t="s">
        <v>231</v>
      </c>
      <c r="C103" s="312"/>
      <c r="D103" s="269">
        <v>0</v>
      </c>
      <c r="E103" s="270"/>
      <c r="F103" s="271">
        <f t="shared" si="26"/>
        <v>0</v>
      </c>
      <c r="G103" s="270"/>
      <c r="H103" s="271">
        <f t="shared" si="26"/>
        <v>0</v>
      </c>
      <c r="I103" s="270"/>
      <c r="J103" s="271">
        <f t="shared" si="27"/>
        <v>0</v>
      </c>
      <c r="K103" s="270"/>
      <c r="L103" s="271">
        <f t="shared" si="28"/>
        <v>0</v>
      </c>
      <c r="M103" s="270"/>
      <c r="N103" s="272">
        <f t="shared" si="29"/>
        <v>0</v>
      </c>
      <c r="P103" s="273" t="str">
        <f t="shared" si="17"/>
        <v>- Regional experience</v>
      </c>
    </row>
    <row r="104" spans="1:16" ht="10">
      <c r="A104" s="308" t="s">
        <v>298</v>
      </c>
      <c r="B104" s="311" t="s">
        <v>233</v>
      </c>
      <c r="C104" s="312"/>
      <c r="D104" s="269">
        <v>0</v>
      </c>
      <c r="E104" s="270"/>
      <c r="F104" s="271">
        <f t="shared" si="26"/>
        <v>0</v>
      </c>
      <c r="G104" s="270"/>
      <c r="H104" s="271">
        <f t="shared" si="26"/>
        <v>0</v>
      </c>
      <c r="I104" s="270"/>
      <c r="J104" s="271">
        <f t="shared" si="27"/>
        <v>0</v>
      </c>
      <c r="K104" s="270"/>
      <c r="L104" s="271">
        <f t="shared" si="28"/>
        <v>0</v>
      </c>
      <c r="M104" s="270"/>
      <c r="N104" s="272">
        <f t="shared" si="29"/>
        <v>0</v>
      </c>
      <c r="P104" s="273" t="str">
        <f t="shared" si="17"/>
        <v>- Development cooperation experience</v>
      </c>
    </row>
    <row r="105" spans="1:16" ht="10">
      <c r="A105" s="308" t="s">
        <v>299</v>
      </c>
      <c r="B105" s="313" t="s">
        <v>235</v>
      </c>
      <c r="C105" s="314"/>
      <c r="D105" s="269">
        <v>0</v>
      </c>
      <c r="E105" s="270"/>
      <c r="F105" s="279">
        <f>$D105*E105*100</f>
        <v>0</v>
      </c>
      <c r="G105" s="270"/>
      <c r="H105" s="279">
        <f>$D105*G105*100</f>
        <v>0</v>
      </c>
      <c r="I105" s="270"/>
      <c r="J105" s="279">
        <f>$D105*I105*100</f>
        <v>0</v>
      </c>
      <c r="K105" s="270"/>
      <c r="L105" s="279">
        <f>$D105*K105*100</f>
        <v>0</v>
      </c>
      <c r="M105" s="270"/>
      <c r="N105" s="280">
        <f>$D105*M105*100</f>
        <v>0</v>
      </c>
      <c r="P105" s="273" t="str">
        <f t="shared" si="17"/>
        <v>- Other</v>
      </c>
    </row>
    <row r="106" spans="1:16" ht="11.25" customHeight="1" outlineLevel="1">
      <c r="A106" s="281" t="s">
        <v>300</v>
      </c>
      <c r="B106" s="281"/>
      <c r="C106" s="282"/>
      <c r="D106" s="283">
        <f>SUM(D99:D105)</f>
        <v>0</v>
      </c>
      <c r="E106" s="284"/>
      <c r="F106" s="285">
        <f>SUM(F99:F105)</f>
        <v>0</v>
      </c>
      <c r="G106" s="284"/>
      <c r="H106" s="285">
        <f>SUM(H99:H105)</f>
        <v>0</v>
      </c>
      <c r="I106" s="284"/>
      <c r="J106" s="285">
        <f>SUM(J99:J105)</f>
        <v>0</v>
      </c>
      <c r="K106" s="284"/>
      <c r="L106" s="285">
        <f>SUM(L99:L105)</f>
        <v>0</v>
      </c>
      <c r="M106" s="284"/>
      <c r="N106" s="286">
        <f>SUM(N99:N105)</f>
        <v>0</v>
      </c>
      <c r="P106" s="257" t="str">
        <f t="shared" si="17"/>
        <v>Interim total 2.7</v>
      </c>
    </row>
    <row r="107" spans="1:16" ht="22.5" customHeight="1">
      <c r="A107" s="258" t="s">
        <v>301</v>
      </c>
      <c r="B107" s="304" t="s">
        <v>302</v>
      </c>
      <c r="C107" s="305"/>
      <c r="D107" s="306"/>
      <c r="E107" s="307"/>
      <c r="F107" s="287"/>
      <c r="G107" s="307"/>
      <c r="H107" s="287"/>
      <c r="I107" s="307"/>
      <c r="J107" s="287"/>
      <c r="K107" s="307"/>
      <c r="L107" s="287"/>
      <c r="M107" s="307"/>
      <c r="N107" s="288"/>
      <c r="P107" s="257" t="str">
        <f t="shared" si="17"/>
        <v>Assessment of proposed personnel for non-specified positions (provided permissible under ToRs)</v>
      </c>
    </row>
    <row r="108" spans="1:16" ht="33.75" customHeight="1">
      <c r="A108" s="266" t="s">
        <v>303</v>
      </c>
      <c r="B108" s="267" t="s">
        <v>304</v>
      </c>
      <c r="C108" s="268"/>
      <c r="D108" s="269">
        <v>0</v>
      </c>
      <c r="E108" s="270"/>
      <c r="F108" s="271">
        <f t="shared" ref="F108:H109" si="30">$D108*E108*100</f>
        <v>0</v>
      </c>
      <c r="G108" s="270"/>
      <c r="H108" s="271">
        <f t="shared" si="30"/>
        <v>0</v>
      </c>
      <c r="I108" s="270"/>
      <c r="J108" s="271">
        <f t="shared" ref="J108:J109" si="31">$D108*I108*100</f>
        <v>0</v>
      </c>
      <c r="K108" s="270"/>
      <c r="L108" s="271">
        <f t="shared" ref="L108:L109" si="32">$D108*K108*100</f>
        <v>0</v>
      </c>
      <c r="M108" s="270"/>
      <c r="N108" s="272">
        <f t="shared" ref="N108:N109" si="33">$D108*M108*100</f>
        <v>0</v>
      </c>
      <c r="P108" s="273" t="str">
        <f t="shared" si="17"/>
        <v>Composition and sufficient assignment duration of the team in order to perform the tasks specified in the schedule and personnel assignment plan</v>
      </c>
    </row>
    <row r="109" spans="1:16" ht="33.75" customHeight="1">
      <c r="A109" s="308" t="s">
        <v>305</v>
      </c>
      <c r="B109" s="316" t="s">
        <v>306</v>
      </c>
      <c r="C109" s="317"/>
      <c r="D109" s="269">
        <v>0</v>
      </c>
      <c r="E109" s="270"/>
      <c r="F109" s="271">
        <f t="shared" si="30"/>
        <v>0</v>
      </c>
      <c r="G109" s="270"/>
      <c r="H109" s="271">
        <f t="shared" si="30"/>
        <v>0</v>
      </c>
      <c r="I109" s="270"/>
      <c r="J109" s="271">
        <f t="shared" si="31"/>
        <v>0</v>
      </c>
      <c r="K109" s="270"/>
      <c r="L109" s="271">
        <f t="shared" si="32"/>
        <v>0</v>
      </c>
      <c r="M109" s="270"/>
      <c r="N109" s="272">
        <f t="shared" si="33"/>
        <v>0</v>
      </c>
      <c r="P109" s="273" t="str">
        <f t="shared" si="17"/>
        <v>Qualifications and sufficient assignment duration of the team (professional experience and other specific experience) in order to process theme 1</v>
      </c>
    </row>
    <row r="110" spans="1:16" ht="33.75" customHeight="1">
      <c r="A110" s="266" t="s">
        <v>307</v>
      </c>
      <c r="B110" s="318" t="s">
        <v>308</v>
      </c>
      <c r="C110" s="319"/>
      <c r="D110" s="269">
        <v>0</v>
      </c>
      <c r="E110" s="270"/>
      <c r="F110" s="279">
        <f>$D110*E110*100</f>
        <v>0</v>
      </c>
      <c r="G110" s="270"/>
      <c r="H110" s="279">
        <f>$D110*G110*100</f>
        <v>0</v>
      </c>
      <c r="I110" s="270"/>
      <c r="J110" s="279">
        <f>$D110*I110*100</f>
        <v>0</v>
      </c>
      <c r="K110" s="270"/>
      <c r="L110" s="279">
        <f>$D110*K110*100</f>
        <v>0</v>
      </c>
      <c r="M110" s="270"/>
      <c r="N110" s="280">
        <f>$D110*M110*100</f>
        <v>0</v>
      </c>
      <c r="P110" s="273" t="str">
        <f t="shared" si="17"/>
        <v>Qualifications and sufficient assignment duration of the team (professional experience and other specific experience) in order to process theme 2</v>
      </c>
    </row>
    <row r="111" spans="1:16" ht="11.25" customHeight="1" outlineLevel="1">
      <c r="A111" s="281" t="s">
        <v>309</v>
      </c>
      <c r="B111" s="281"/>
      <c r="C111" s="282"/>
      <c r="D111" s="283">
        <f>SUM(D108:D110)</f>
        <v>0</v>
      </c>
      <c r="E111" s="284"/>
      <c r="F111" s="285">
        <f>SUM(F108:F110)</f>
        <v>0</v>
      </c>
      <c r="G111" s="284"/>
      <c r="H111" s="285">
        <f>SUM(H108:H110)</f>
        <v>0</v>
      </c>
      <c r="I111" s="284"/>
      <c r="J111" s="285">
        <f>SUM(J108:J110)</f>
        <v>0</v>
      </c>
      <c r="K111" s="284"/>
      <c r="L111" s="285">
        <f>SUM(L108:L110)</f>
        <v>0</v>
      </c>
      <c r="M111" s="284"/>
      <c r="N111" s="286">
        <f>SUM(N108:N110)</f>
        <v>0</v>
      </c>
      <c r="P111" s="257" t="str">
        <f t="shared" si="17"/>
        <v>Interim total 2.8</v>
      </c>
    </row>
    <row r="112" spans="1:16" ht="11.25" customHeight="1">
      <c r="A112" s="298" t="s">
        <v>310</v>
      </c>
      <c r="B112" s="298"/>
      <c r="C112" s="299"/>
      <c r="D112" s="300">
        <f>SUM(D48,D58,D68,D78,D88,D97,D106,D111)</f>
        <v>0.5</v>
      </c>
      <c r="E112" s="301"/>
      <c r="F112" s="302">
        <f>SUM(F48,F58,F68,F78,F88,F97,F106,F111)</f>
        <v>0</v>
      </c>
      <c r="G112" s="301"/>
      <c r="H112" s="302">
        <f>SUM(H48,H58,H68,H78,H88,H97,H106,H111)</f>
        <v>0</v>
      </c>
      <c r="I112" s="301"/>
      <c r="J112" s="302">
        <f>SUM(J48,J58,J68,J78,J88,J97,J106,J111)</f>
        <v>0</v>
      </c>
      <c r="K112" s="301"/>
      <c r="L112" s="302">
        <f>SUM(L48,L58,L68,L78,L88,L97,L106,L111)</f>
        <v>0</v>
      </c>
      <c r="M112" s="301"/>
      <c r="N112" s="303">
        <f>SUM(N48,N58,N68,N78,N88,N97,N106,N111)</f>
        <v>0</v>
      </c>
      <c r="P112" s="257" t="str">
        <f t="shared" si="17"/>
        <v>Total 2</v>
      </c>
    </row>
    <row r="113" spans="1:16" ht="12.75" customHeight="1">
      <c r="A113" s="320" t="s">
        <v>311</v>
      </c>
      <c r="B113" s="320"/>
      <c r="C113" s="321"/>
      <c r="D113" s="322">
        <f>D37+D112</f>
        <v>1</v>
      </c>
      <c r="E113" s="323"/>
      <c r="F113" s="324">
        <f>F37+F112</f>
        <v>0</v>
      </c>
      <c r="G113" s="323"/>
      <c r="H113" s="324">
        <f>H37+H112</f>
        <v>0</v>
      </c>
      <c r="I113" s="323"/>
      <c r="J113" s="324">
        <f>J37+J112</f>
        <v>0</v>
      </c>
      <c r="K113" s="323"/>
      <c r="L113" s="324">
        <f>L37+L112</f>
        <v>0</v>
      </c>
      <c r="M113" s="323"/>
      <c r="N113" s="325">
        <f>N37+N112</f>
        <v>0</v>
      </c>
      <c r="P113" s="257" t="str">
        <f t="shared" si="17"/>
        <v>Overall total 1 + 2</v>
      </c>
    </row>
    <row r="114" spans="1:16" ht="12.75" customHeight="1">
      <c r="A114" s="320" t="s">
        <v>312</v>
      </c>
      <c r="B114" s="320"/>
      <c r="C114" s="321"/>
      <c r="D114" s="326"/>
      <c r="E114" s="327"/>
      <c r="F114" s="328">
        <f>F113/1000</f>
        <v>0</v>
      </c>
      <c r="G114" s="327"/>
      <c r="H114" s="328">
        <f>H113/1000</f>
        <v>0</v>
      </c>
      <c r="I114" s="327"/>
      <c r="J114" s="328">
        <f>J113/1000</f>
        <v>0</v>
      </c>
      <c r="K114" s="327"/>
      <c r="L114" s="328">
        <f>L113/1000</f>
        <v>0</v>
      </c>
      <c r="M114" s="327"/>
      <c r="N114" s="329">
        <f>N113/1000</f>
        <v>0</v>
      </c>
      <c r="P114" s="257" t="str">
        <f t="shared" si="17"/>
        <v>Assessment in %</v>
      </c>
    </row>
    <row r="115" spans="1:16" ht="12.75" customHeight="1">
      <c r="A115" s="320" t="s">
        <v>313</v>
      </c>
      <c r="B115" s="320"/>
      <c r="C115" s="321"/>
      <c r="D115" s="330"/>
      <c r="E115" s="331"/>
      <c r="F115" s="332" t="e">
        <f>_xlfn.RANK.EQ(F114,Wertung)</f>
        <v>#REF!</v>
      </c>
      <c r="G115" s="331"/>
      <c r="H115" s="332" t="e">
        <f>_xlfn.RANK.EQ(H114,Wertung)</f>
        <v>#REF!</v>
      </c>
      <c r="I115" s="331"/>
      <c r="J115" s="332" t="e">
        <f>_xlfn.RANK.EQ(J114,Wertung)</f>
        <v>#REF!</v>
      </c>
      <c r="K115" s="331"/>
      <c r="L115" s="332" t="e">
        <f>_xlfn.RANK.EQ(L114,Wertung)</f>
        <v>#REF!</v>
      </c>
      <c r="M115" s="331"/>
      <c r="N115" s="333" t="e">
        <f>_xlfn.RANK.EQ(N114,Wertung)</f>
        <v>#REF!</v>
      </c>
      <c r="P115" s="257" t="str">
        <f t="shared" si="17"/>
        <v>Ranking</v>
      </c>
    </row>
    <row r="116" spans="1:16" ht="10">
      <c r="E116" s="209"/>
      <c r="G116" s="209"/>
      <c r="I116" s="209"/>
      <c r="K116" s="209"/>
      <c r="M116" s="209"/>
    </row>
    <row r="117" spans="1:16" ht="22.5" customHeight="1">
      <c r="A117" s="217" t="s">
        <v>314</v>
      </c>
      <c r="B117" s="217"/>
      <c r="C117" s="217"/>
      <c r="D117" s="217"/>
      <c r="E117" s="217"/>
      <c r="F117" s="217"/>
      <c r="G117" s="217"/>
      <c r="H117" s="217"/>
      <c r="I117" s="217"/>
      <c r="J117" s="217"/>
      <c r="K117" s="217"/>
      <c r="L117" s="217"/>
      <c r="M117" s="217"/>
      <c r="N117" s="217"/>
    </row>
    <row r="118" spans="1:16" ht="37.75" customHeight="1">
      <c r="A118" s="335"/>
      <c r="B118" s="335"/>
      <c r="C118" s="335"/>
      <c r="E118" s="209"/>
      <c r="G118" s="209"/>
      <c r="I118" s="336"/>
      <c r="J118" s="336"/>
      <c r="K118" s="336"/>
      <c r="L118" s="336"/>
      <c r="M118" s="336"/>
      <c r="N118" s="336"/>
    </row>
    <row r="119" spans="1:16" ht="12" customHeight="1">
      <c r="B119" s="337"/>
      <c r="E119" s="209"/>
      <c r="G119" s="209"/>
      <c r="I119" s="338" t="s">
        <v>315</v>
      </c>
      <c r="J119" s="338"/>
      <c r="K119" s="338"/>
      <c r="L119" s="338"/>
      <c r="M119" s="338"/>
      <c r="N119" s="338"/>
    </row>
  </sheetData>
  <sheetProtection sheet="1" selectLockedCells="1"/>
  <mergeCells count="135">
    <mergeCell ref="A115:C115"/>
    <mergeCell ref="A117:N117"/>
    <mergeCell ref="A118:C118"/>
    <mergeCell ref="I118:N118"/>
    <mergeCell ref="I119:N119"/>
    <mergeCell ref="B109:C109"/>
    <mergeCell ref="B110:C110"/>
    <mergeCell ref="A111:C111"/>
    <mergeCell ref="A112:C112"/>
    <mergeCell ref="A113:C113"/>
    <mergeCell ref="A114:C114"/>
    <mergeCell ref="B103:C103"/>
    <mergeCell ref="B104:C104"/>
    <mergeCell ref="B105:C105"/>
    <mergeCell ref="A106:C106"/>
    <mergeCell ref="B107:C107"/>
    <mergeCell ref="B108:C108"/>
    <mergeCell ref="A97:C97"/>
    <mergeCell ref="B98:C98"/>
    <mergeCell ref="B99:C99"/>
    <mergeCell ref="B100:C100"/>
    <mergeCell ref="B101:C101"/>
    <mergeCell ref="B102:C102"/>
    <mergeCell ref="B91:C91"/>
    <mergeCell ref="B92:C92"/>
    <mergeCell ref="B93:C93"/>
    <mergeCell ref="B94:C94"/>
    <mergeCell ref="B95:C95"/>
    <mergeCell ref="B96:C96"/>
    <mergeCell ref="B85:C85"/>
    <mergeCell ref="B86:C86"/>
    <mergeCell ref="B87:C87"/>
    <mergeCell ref="A88:C88"/>
    <mergeCell ref="B89:C89"/>
    <mergeCell ref="B90:C90"/>
    <mergeCell ref="B79:C79"/>
    <mergeCell ref="B80:C80"/>
    <mergeCell ref="B81:C81"/>
    <mergeCell ref="B82:C82"/>
    <mergeCell ref="B83:C83"/>
    <mergeCell ref="B84:C84"/>
    <mergeCell ref="B73:C73"/>
    <mergeCell ref="B74:C74"/>
    <mergeCell ref="B75:C75"/>
    <mergeCell ref="B76:C76"/>
    <mergeCell ref="B77:C77"/>
    <mergeCell ref="A78:C78"/>
    <mergeCell ref="B67:C67"/>
    <mergeCell ref="A68:C68"/>
    <mergeCell ref="B69:C69"/>
    <mergeCell ref="B70:C70"/>
    <mergeCell ref="B71:C71"/>
    <mergeCell ref="B72:C72"/>
    <mergeCell ref="B61:C61"/>
    <mergeCell ref="B62:C62"/>
    <mergeCell ref="B63:C63"/>
    <mergeCell ref="B64:C64"/>
    <mergeCell ref="B65:C65"/>
    <mergeCell ref="B66:C66"/>
    <mergeCell ref="B55:C55"/>
    <mergeCell ref="B56:C56"/>
    <mergeCell ref="B57:C57"/>
    <mergeCell ref="A58:C58"/>
    <mergeCell ref="B59:C59"/>
    <mergeCell ref="B60:C60"/>
    <mergeCell ref="B49:C49"/>
    <mergeCell ref="B50:C50"/>
    <mergeCell ref="B51:C51"/>
    <mergeCell ref="B52:C52"/>
    <mergeCell ref="B53:C53"/>
    <mergeCell ref="B54:C54"/>
    <mergeCell ref="B43:C43"/>
    <mergeCell ref="B44:C44"/>
    <mergeCell ref="B45:C45"/>
    <mergeCell ref="B46:C46"/>
    <mergeCell ref="B47:C47"/>
    <mergeCell ref="A48:C48"/>
    <mergeCell ref="A37:C37"/>
    <mergeCell ref="B38:N38"/>
    <mergeCell ref="B39:C39"/>
    <mergeCell ref="B40:C40"/>
    <mergeCell ref="B41:C41"/>
    <mergeCell ref="B42:C42"/>
    <mergeCell ref="B31:C31"/>
    <mergeCell ref="B32:C32"/>
    <mergeCell ref="B33:C33"/>
    <mergeCell ref="B34:C34"/>
    <mergeCell ref="A35:C35"/>
    <mergeCell ref="B36:C36"/>
    <mergeCell ref="B25:C25"/>
    <mergeCell ref="A26:C26"/>
    <mergeCell ref="B27:C27"/>
    <mergeCell ref="B28:C28"/>
    <mergeCell ref="B29:C29"/>
    <mergeCell ref="A30:C30"/>
    <mergeCell ref="B19:C19"/>
    <mergeCell ref="B20:C20"/>
    <mergeCell ref="B21:C21"/>
    <mergeCell ref="A22:C22"/>
    <mergeCell ref="B23:C23"/>
    <mergeCell ref="B24:C24"/>
    <mergeCell ref="B13:C13"/>
    <mergeCell ref="A14:C14"/>
    <mergeCell ref="B15:C15"/>
    <mergeCell ref="B16:C16"/>
    <mergeCell ref="B17:C17"/>
    <mergeCell ref="A18:C18"/>
    <mergeCell ref="B7:C7"/>
    <mergeCell ref="B8:C8"/>
    <mergeCell ref="B9:C9"/>
    <mergeCell ref="B10:N10"/>
    <mergeCell ref="B11:C11"/>
    <mergeCell ref="B12:C12"/>
    <mergeCell ref="O5:O6"/>
    <mergeCell ref="E6:F6"/>
    <mergeCell ref="G6:H6"/>
    <mergeCell ref="I6:J6"/>
    <mergeCell ref="K6:L6"/>
    <mergeCell ref="M6:N6"/>
    <mergeCell ref="A3:B3"/>
    <mergeCell ref="C3:E3"/>
    <mergeCell ref="G3:K5"/>
    <mergeCell ref="M3:N3"/>
    <mergeCell ref="A4:B4"/>
    <mergeCell ref="C4:E4"/>
    <mergeCell ref="M4:N4"/>
    <mergeCell ref="A5:B5"/>
    <mergeCell ref="C5:E5"/>
    <mergeCell ref="M5:N5"/>
    <mergeCell ref="A1:J1"/>
    <mergeCell ref="L1:N1"/>
    <mergeCell ref="A2:B2"/>
    <mergeCell ref="C2:E2"/>
    <mergeCell ref="G2:H2"/>
    <mergeCell ref="M2:N2"/>
  </mergeCells>
  <conditionalFormatting sqref="D113">
    <cfRule type="cellIs" dxfId="0" priority="1" operator="notEqual">
      <formula>1</formula>
    </cfRule>
  </conditionalFormatting>
  <dataValidations count="1">
    <dataValidation type="decimal" allowBlank="1" showInputMessage="1" showErrorMessage="1" sqref="D12:D13 D16:D17 D20:D21 D24:D25 D28:D29 D32:D34 D36 D40:D47 D50:D57 D60:D67 D70:D77 D80:D87 D90:D96 D99:D105 D108:D110" xr:uid="{D1ED5DDE-7E38-43BB-B6AF-2A0A9A1651BC}">
      <formula1>0</formula1>
      <formula2>1</formula2>
    </dataValidation>
  </dataValidations>
  <pageMargins left="0.59055118110236227" right="0.31496062992125984" top="0.61185039370078742" bottom="0.51181102362204722" header="0" footer="0.19685039370078741"/>
  <pageSetup scale="92" fitToHeight="0" orientation="landscape" r:id="rId1"/>
  <headerFooter differentFirst="1">
    <oddFooter>&amp;R&amp;7Page &amp;P of &amp;N</oddFooter>
    <firstFooter>&amp;L&amp;7Form 31-10-1-en&amp;R&amp;7Page &amp;P of &amp;N</firstFooter>
  </headerFooter>
  <rowBreaks count="1" manualBreakCount="1">
    <brk id="33" max="13"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BE2A8E-B42F-4A3C-9500-BEBF8B56B8C2}">
  <dimension ref="A1:F37"/>
  <sheetViews>
    <sheetView topLeftCell="A5" zoomScaleNormal="100" workbookViewId="0">
      <selection activeCell="B23" sqref="B23"/>
    </sheetView>
  </sheetViews>
  <sheetFormatPr defaultColWidth="11.453125" defaultRowHeight="14.5"/>
  <cols>
    <col min="1" max="1" width="8.453125" style="61" customWidth="1"/>
    <col min="2" max="2" width="77" style="61" customWidth="1"/>
    <col min="3" max="16384" width="11.453125" style="61"/>
  </cols>
  <sheetData>
    <row r="1" spans="1:6" ht="15.5">
      <c r="A1" s="59" t="s">
        <v>85</v>
      </c>
      <c r="B1" s="60"/>
      <c r="C1" s="60"/>
      <c r="D1" s="60"/>
      <c r="E1" s="60"/>
      <c r="F1" s="60"/>
    </row>
    <row r="2" spans="1:6">
      <c r="A2" s="62" t="s">
        <v>86</v>
      </c>
      <c r="B2" s="60"/>
      <c r="C2" s="60"/>
      <c r="D2" s="60"/>
      <c r="E2" s="60"/>
      <c r="F2" s="60"/>
    </row>
    <row r="3" spans="1:6">
      <c r="A3" s="60"/>
      <c r="B3" s="63" t="s">
        <v>87</v>
      </c>
      <c r="C3" s="60"/>
      <c r="D3" s="60"/>
      <c r="E3" s="60"/>
      <c r="F3" s="60"/>
    </row>
    <row r="4" spans="1:6">
      <c r="A4" s="62" t="s">
        <v>88</v>
      </c>
      <c r="B4" s="60"/>
      <c r="C4" s="60"/>
      <c r="D4" s="60"/>
      <c r="E4" s="60"/>
      <c r="F4" s="60"/>
    </row>
    <row r="5" spans="1:6" ht="38.5">
      <c r="A5" s="60"/>
      <c r="B5" s="63" t="s">
        <v>89</v>
      </c>
      <c r="C5" s="60"/>
      <c r="D5" s="60"/>
      <c r="E5" s="60"/>
      <c r="F5" s="60"/>
    </row>
    <row r="6" spans="1:6">
      <c r="A6" s="62" t="s">
        <v>90</v>
      </c>
      <c r="B6" s="63"/>
      <c r="C6" s="60"/>
      <c r="D6" s="60"/>
      <c r="E6" s="60"/>
      <c r="F6" s="60"/>
    </row>
    <row r="7" spans="1:6" ht="51">
      <c r="A7" s="62"/>
      <c r="B7" s="63" t="s">
        <v>91</v>
      </c>
      <c r="C7" s="60"/>
      <c r="D7" s="60"/>
      <c r="E7" s="60"/>
      <c r="F7" s="60"/>
    </row>
    <row r="8" spans="1:6">
      <c r="A8" s="62" t="s">
        <v>92</v>
      </c>
      <c r="B8" s="63"/>
      <c r="C8" s="60"/>
      <c r="D8" s="60"/>
      <c r="E8" s="60"/>
      <c r="F8" s="60"/>
    </row>
    <row r="9" spans="1:6" ht="26">
      <c r="A9" s="60"/>
      <c r="B9" s="63" t="s">
        <v>93</v>
      </c>
      <c r="C9" s="60"/>
      <c r="D9" s="60"/>
      <c r="E9" s="60"/>
      <c r="F9" s="60"/>
    </row>
    <row r="10" spans="1:6">
      <c r="A10" s="62" t="s">
        <v>94</v>
      </c>
      <c r="B10" s="60"/>
      <c r="C10" s="60"/>
      <c r="D10" s="60"/>
      <c r="E10" s="60"/>
      <c r="F10" s="60"/>
    </row>
    <row r="11" spans="1:6" ht="25">
      <c r="A11" s="60"/>
      <c r="B11" s="64" t="s">
        <v>95</v>
      </c>
      <c r="C11" s="60"/>
      <c r="D11" s="60"/>
      <c r="E11" s="60"/>
      <c r="F11" s="60"/>
    </row>
    <row r="12" spans="1:6">
      <c r="A12" s="62" t="s">
        <v>96</v>
      </c>
      <c r="B12" s="60"/>
      <c r="C12" s="60"/>
      <c r="D12" s="60"/>
      <c r="E12" s="60"/>
      <c r="F12" s="60"/>
    </row>
    <row r="13" spans="1:6" ht="26">
      <c r="A13" s="60"/>
      <c r="B13" s="63" t="s">
        <v>97</v>
      </c>
      <c r="C13" s="60"/>
      <c r="D13" s="60"/>
      <c r="E13" s="60"/>
      <c r="F13" s="60"/>
    </row>
    <row r="14" spans="1:6" ht="29.5" customHeight="1">
      <c r="A14" s="199" t="s">
        <v>98</v>
      </c>
      <c r="B14" s="199"/>
      <c r="C14" s="60"/>
      <c r="D14" s="60"/>
      <c r="E14" s="60"/>
      <c r="F14" s="60"/>
    </row>
    <row r="15" spans="1:6" ht="37" customHeight="1">
      <c r="A15" s="60"/>
      <c r="B15" s="63" t="s">
        <v>99</v>
      </c>
      <c r="C15" s="60"/>
      <c r="D15" s="60"/>
      <c r="E15" s="60"/>
      <c r="F15" s="60"/>
    </row>
    <row r="16" spans="1:6">
      <c r="A16" s="62" t="s">
        <v>100</v>
      </c>
      <c r="B16" s="60"/>
      <c r="C16" s="60"/>
      <c r="D16" s="60"/>
      <c r="E16" s="60"/>
      <c r="F16" s="60"/>
    </row>
    <row r="17" spans="1:6" ht="38.5">
      <c r="A17" s="60"/>
      <c r="B17" s="63" t="s">
        <v>101</v>
      </c>
      <c r="C17" s="60"/>
      <c r="D17" s="60"/>
      <c r="E17" s="60"/>
      <c r="F17" s="60"/>
    </row>
    <row r="18" spans="1:6">
      <c r="A18" s="62" t="s">
        <v>102</v>
      </c>
      <c r="B18" s="60"/>
      <c r="C18" s="60"/>
      <c r="D18" s="60"/>
      <c r="E18" s="60"/>
      <c r="F18" s="60"/>
    </row>
    <row r="19" spans="1:6" ht="26.9" customHeight="1">
      <c r="A19" s="60"/>
      <c r="B19" s="63" t="s">
        <v>103</v>
      </c>
      <c r="C19" s="60"/>
      <c r="D19" s="60"/>
      <c r="E19" s="60"/>
      <c r="F19" s="60"/>
    </row>
    <row r="20" spans="1:6">
      <c r="A20" s="62" t="s">
        <v>104</v>
      </c>
      <c r="B20" s="60"/>
      <c r="C20" s="60"/>
      <c r="D20" s="60"/>
      <c r="E20" s="60"/>
      <c r="F20" s="60"/>
    </row>
    <row r="21" spans="1:6" ht="38.5">
      <c r="A21" s="60"/>
      <c r="B21" s="63" t="s">
        <v>105</v>
      </c>
      <c r="C21" s="60"/>
      <c r="D21" s="60"/>
      <c r="E21" s="60"/>
      <c r="F21" s="60"/>
    </row>
    <row r="22" spans="1:6">
      <c r="A22" s="65" t="s">
        <v>106</v>
      </c>
      <c r="B22" s="66"/>
      <c r="C22" s="60"/>
      <c r="D22" s="60"/>
      <c r="E22" s="60"/>
      <c r="F22" s="60"/>
    </row>
    <row r="23" spans="1:6" ht="79.5" customHeight="1">
      <c r="A23" s="60"/>
      <c r="B23" s="63" t="s">
        <v>107</v>
      </c>
      <c r="C23" s="60"/>
      <c r="D23" s="60"/>
      <c r="E23" s="60"/>
      <c r="F23" s="60"/>
    </row>
    <row r="24" spans="1:6">
      <c r="A24" s="60"/>
      <c r="B24" s="60"/>
      <c r="C24" s="60"/>
      <c r="D24" s="60"/>
      <c r="E24" s="60"/>
      <c r="F24" s="60"/>
    </row>
    <row r="25" spans="1:6">
      <c r="A25" s="60"/>
      <c r="B25" s="60"/>
      <c r="C25" s="60"/>
      <c r="D25" s="60"/>
      <c r="E25" s="60"/>
      <c r="F25" s="60"/>
    </row>
    <row r="26" spans="1:6">
      <c r="A26" s="60"/>
      <c r="B26" s="60"/>
      <c r="C26" s="60"/>
      <c r="D26" s="60"/>
      <c r="E26" s="60"/>
      <c r="F26" s="60"/>
    </row>
    <row r="27" spans="1:6">
      <c r="A27" s="60"/>
      <c r="B27" s="60"/>
      <c r="C27" s="60"/>
      <c r="D27" s="60"/>
      <c r="E27" s="60"/>
      <c r="F27" s="60"/>
    </row>
    <row r="28" spans="1:6">
      <c r="A28" s="60"/>
      <c r="B28" s="60"/>
      <c r="C28" s="60"/>
      <c r="D28" s="60"/>
      <c r="E28" s="60"/>
      <c r="F28" s="60"/>
    </row>
    <row r="29" spans="1:6">
      <c r="A29" s="60"/>
      <c r="B29" s="60"/>
      <c r="C29" s="60"/>
      <c r="D29" s="60"/>
      <c r="E29" s="60"/>
      <c r="F29" s="60"/>
    </row>
    <row r="30" spans="1:6">
      <c r="A30" s="60"/>
      <c r="B30" s="60"/>
      <c r="C30" s="60"/>
      <c r="D30" s="60"/>
      <c r="E30" s="60"/>
      <c r="F30" s="60"/>
    </row>
    <row r="31" spans="1:6">
      <c r="A31" s="60"/>
      <c r="B31" s="60"/>
      <c r="C31" s="60"/>
      <c r="D31" s="60"/>
      <c r="E31" s="60"/>
      <c r="F31" s="60"/>
    </row>
    <row r="32" spans="1:6">
      <c r="A32" s="60"/>
      <c r="B32" s="60"/>
      <c r="C32" s="60"/>
      <c r="D32" s="60"/>
      <c r="E32" s="60"/>
      <c r="F32" s="60"/>
    </row>
    <row r="33" spans="1:6">
      <c r="A33" s="60"/>
      <c r="B33" s="60"/>
      <c r="C33" s="60"/>
      <c r="D33" s="60"/>
      <c r="E33" s="60"/>
      <c r="F33" s="60"/>
    </row>
    <row r="34" spans="1:6">
      <c r="A34" s="60"/>
      <c r="B34" s="60"/>
      <c r="C34" s="60"/>
      <c r="D34" s="60"/>
      <c r="E34" s="60"/>
      <c r="F34" s="60"/>
    </row>
    <row r="35" spans="1:6">
      <c r="A35" s="60"/>
      <c r="B35" s="60"/>
      <c r="C35" s="60"/>
      <c r="D35" s="60"/>
      <c r="E35" s="60"/>
      <c r="F35" s="60"/>
    </row>
    <row r="36" spans="1:6">
      <c r="A36" s="60"/>
      <c r="B36" s="60"/>
      <c r="C36" s="60"/>
      <c r="D36" s="60"/>
      <c r="E36" s="60"/>
      <c r="F36" s="60"/>
    </row>
    <row r="37" spans="1:6">
      <c r="A37" s="60"/>
      <c r="B37" s="60"/>
      <c r="C37" s="60"/>
      <c r="D37" s="60"/>
      <c r="E37" s="60"/>
      <c r="F37" s="60"/>
    </row>
  </sheetData>
  <mergeCells count="1">
    <mergeCell ref="A14:B14"/>
  </mergeCells>
  <pageMargins left="0.7" right="0.7" top="0.78740157499999996" bottom="0.78740157499999996"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Документ" ma:contentTypeID="0x0101009F754FA02DCA72488A894E436BA3344B" ma:contentTypeVersion="19" ma:contentTypeDescription="Створення нового документа." ma:contentTypeScope="" ma:versionID="f0691d620b36f3ae0b8a56dd7cd5737d">
  <xsd:schema xmlns:xsd="http://www.w3.org/2001/XMLSchema" xmlns:xs="http://www.w3.org/2001/XMLSchema" xmlns:p="http://schemas.microsoft.com/office/2006/metadata/properties" xmlns:ns2="3b4ddbec-3349-4c85-93f9-32bd5c8d2b43" xmlns:ns3="d48a697e-fd98-49a0-85bc-f2587ce56d60" targetNamespace="http://schemas.microsoft.com/office/2006/metadata/properties" ma:root="true" ma:fieldsID="73153b6427d074c084f3828329cc23dd" ns2:_="" ns3:_="">
    <xsd:import namespace="3b4ddbec-3349-4c85-93f9-32bd5c8d2b43"/>
    <xsd:import namespace="d48a697e-fd98-49a0-85bc-f2587ce56d60"/>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GenerationTime" minOccurs="0"/>
                <xsd:element ref="ns2:MediaServiceEventHashCode" minOccurs="0"/>
                <xsd:element ref="ns2:MediaServiceAutoKeyPoints" minOccurs="0"/>
                <xsd:element ref="ns2:MediaServiceKeyPoints" minOccurs="0"/>
                <xsd:element ref="ns2:MediaServiceDateTaken" minOccurs="0"/>
                <xsd:element ref="ns2:MediaServiceOCR" minOccurs="0"/>
                <xsd:element ref="ns2:MediaServiceLocation" minOccurs="0"/>
                <xsd:element ref="ns3:SharedWithUsers" minOccurs="0"/>
                <xsd:element ref="ns3:SharedWithDetails" minOccurs="0"/>
                <xsd:element ref="ns2:cleaned_x0020_up" minOccurs="0"/>
                <xsd:element ref="ns2:lcf76f155ced4ddcb4097134ff3c332f" minOccurs="0"/>
                <xsd:element ref="ns3:TaxCatchAll" minOccurs="0"/>
                <xsd:element ref="ns2:MediaServiceObjectDetectorVersions" minOccurs="0"/>
                <xsd:element ref="ns2:MediaServiceSearchProperties" minOccurs="0"/>
                <xsd:element ref="ns2: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b4ddbec-3349-4c85-93f9-32bd5c8d2b4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GenerationTime" ma:index="11" nillable="true" ma:displayName="MediaServiceGenerationTime" ma:hidden="true" ma:internalName="MediaServiceGenerationTime" ma:readOnly="true">
      <xsd:simpleType>
        <xsd:restriction base="dms:Text"/>
      </xsd:simpleType>
    </xsd:element>
    <xsd:element name="MediaServiceEventHashCode" ma:index="12" nillable="true" ma:displayName="MediaServiceEventHashCode" ma:hidden="true" ma:internalName="MediaServiceEventHashCode" ma:readOnly="true">
      <xsd:simpleType>
        <xsd:restriction base="dms:Text"/>
      </xsd:simpleType>
    </xsd:element>
    <xsd:element name="MediaServiceAutoKeyPoints" ma:index="13" nillable="true" ma:displayName="MediaServiceAutoKeyPoints" ma:hidden="true" ma:internalName="MediaServiceAutoKeyPoints" ma:readOnly="true">
      <xsd:simpleType>
        <xsd:restriction base="dms:Note"/>
      </xsd:simpleType>
    </xsd:element>
    <xsd:element name="MediaServiceKeyPoints" ma:index="14" nillable="true" ma:displayName="KeyPoints" ma:internalName="MediaServiceKeyPoints" ma:readOnly="true">
      <xsd:simpleType>
        <xsd:restriction base="dms:Note">
          <xsd:maxLength value="255"/>
        </xsd:restriction>
      </xsd:simpleType>
    </xsd:element>
    <xsd:element name="MediaServiceDateTaken" ma:index="15" nillable="true" ma:displayName="MediaServiceDateTaken" ma:hidden="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element name="cleaned_x0020_up" ma:index="20" nillable="true" ma:displayName="cleaned up" ma:default="1" ma:internalName="cleaned_x0020_up">
      <xsd:simpleType>
        <xsd:restriction base="dms:Boolean"/>
      </xsd:simpleType>
    </xsd:element>
    <xsd:element name="lcf76f155ced4ddcb4097134ff3c332f" ma:index="22" nillable="true" ma:taxonomy="true" ma:internalName="lcf76f155ced4ddcb4097134ff3c332f" ma:taxonomyFieldName="MediaServiceImageTags" ma:displayName="Теги зображень" ma:readOnly="false" ma:fieldId="{5cf76f15-5ced-4ddc-b409-7134ff3c332f}" ma:taxonomyMulti="true" ma:sspId="0aed264e-563a-469a-8ebe-271e849ec10c"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element name="Status" ma:index="26" nillable="true" ma:displayName="Status" ma:format="Dropdown" ma:internalName="Status">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d48a697e-fd98-49a0-85bc-f2587ce56d60" elementFormDefault="qualified">
    <xsd:import namespace="http://schemas.microsoft.com/office/2006/documentManagement/types"/>
    <xsd:import namespace="http://schemas.microsoft.com/office/infopath/2007/PartnerControls"/>
    <xsd:element name="SharedWithUsers" ma:index="18" nillable="true" ma:displayName="Спільний доступ"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Відомості про тих, хто має доступ" ma:internalName="SharedWithDetails" ma:readOnly="true">
      <xsd:simpleType>
        <xsd:restriction base="dms:Note">
          <xsd:maxLength value="255"/>
        </xsd:restriction>
      </xsd:simpleType>
    </xsd:element>
    <xsd:element name="TaxCatchAll" ma:index="23" nillable="true" ma:displayName="Taxonomy Catch All Column" ma:hidden="true" ma:list="{7ff593d6-2266-4918-b150-2dc17423ea98}" ma:internalName="TaxCatchAll" ma:showField="CatchAllData" ma:web="d48a697e-fd98-49a0-85bc-f2587ce56d60">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Тип вмісту"/>
        <xsd:element ref="dc:title" minOccurs="0" maxOccurs="1" ma:index="4" ma:displayName="Заголовок"/>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cleaned_x0020_up xmlns="3b4ddbec-3349-4c85-93f9-32bd5c8d2b43">true</cleaned_x0020_up>
    <TaxCatchAll xmlns="d48a697e-fd98-49a0-85bc-f2587ce56d60" xsi:nil="true"/>
    <lcf76f155ced4ddcb4097134ff3c332f xmlns="3b4ddbec-3349-4c85-93f9-32bd5c8d2b43">
      <Terms xmlns="http://schemas.microsoft.com/office/infopath/2007/PartnerControls"/>
    </lcf76f155ced4ddcb4097134ff3c332f>
    <Status xmlns="3b4ddbec-3349-4c85-93f9-32bd5c8d2b43"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AA2BD637-A25D-442F-BA9E-19A2729BD16E}"/>
</file>

<file path=customXml/itemProps2.xml><?xml version="1.0" encoding="utf-8"?>
<ds:datastoreItem xmlns:ds="http://schemas.openxmlformats.org/officeDocument/2006/customXml" ds:itemID="{FB79A041-8DC1-4959-9289-7C08DE223F49}">
  <ds:schemaRefs>
    <ds:schemaRef ds:uri="http://schemas.microsoft.com/office/2006/metadata/properties"/>
    <ds:schemaRef ds:uri="http://schemas.microsoft.com/office/infopath/2007/PartnerControls"/>
    <ds:schemaRef ds:uri="3b4ddbec-3349-4c85-93f9-32bd5c8d2b43"/>
    <ds:schemaRef ds:uri="d48a697e-fd98-49a0-85bc-f2587ce56d60"/>
  </ds:schemaRefs>
</ds:datastoreItem>
</file>

<file path=customXml/itemProps3.xml><?xml version="1.0" encoding="utf-8"?>
<ds:datastoreItem xmlns:ds="http://schemas.openxmlformats.org/officeDocument/2006/customXml" ds:itemID="{CAD0E8F7-AD1F-4B61-BC74-ED539E872B5B}">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4</vt:i4>
      </vt:variant>
      <vt:variant>
        <vt:lpstr>Named Ranges</vt:lpstr>
      </vt:variant>
      <vt:variant>
        <vt:i4>2</vt:i4>
      </vt:variant>
    </vt:vector>
  </HeadingPairs>
  <TitlesOfParts>
    <vt:vector size="6" baseType="lpstr">
      <vt:lpstr>Запрошення</vt:lpstr>
      <vt:lpstr>Додаток 1 </vt:lpstr>
      <vt:lpstr>Assessment Grid</vt:lpstr>
      <vt:lpstr>FAQ_Tender</vt:lpstr>
      <vt:lpstr>'Assessment Grid'!Print_Area</vt:lpstr>
      <vt:lpstr>'Assessment Grid'!Print_Titles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Nimchynova, Vita GIZ UA</dc:creator>
  <cp:lastModifiedBy>Nimchynova, Vita GIZ UA</cp:lastModifiedBy>
  <dcterms:created xsi:type="dcterms:W3CDTF">2024-05-28T12:37:47Z</dcterms:created>
  <dcterms:modified xsi:type="dcterms:W3CDTF">2025-12-31T09:48:13Z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0x0101009F754FA02DCA72488A894E436BA3344B</vt:lpwstr>
  </property>
  <property fmtid="{D5CDD505-2E9C-101B-9397-08002B2CF9AE}" pid="3" name="MediaServiceImageTags">
    <vt:lpwstr/>
  </property>
</Properties>
</file>